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70" windowWidth="20490" windowHeight="7650" firstSheet="2" activeTab="3"/>
  </bookViews>
  <sheets>
    <sheet name="GIAO VIEN" sheetId="1" state="hidden" r:id="rId1"/>
    <sheet name="DE TAI K13 DOT2" sheetId="2" state="hidden" r:id="rId2"/>
    <sheet name=" dot 1" sheetId="3" r:id="rId3"/>
    <sheet name="dot 2" sheetId="4" r:id="rId4"/>
  </sheets>
  <externalReferences>
    <externalReference r:id="rId7"/>
  </externalReferences>
  <definedNames>
    <definedName name="_GVHD_K13_1" localSheetId="2">' dot 1'!$E$7:$E$100</definedName>
    <definedName name="_GVHD_K13_1">#REF!</definedName>
    <definedName name="_GVHD_K13_2">'DE TAI K13 DOT2'!$E$1:$E$11</definedName>
    <definedName name="_Ho_va_ten_GV">'GIAO VIEN'!$C$3:$C$91</definedName>
    <definedName name="_Hoi_dong_K13_1" localSheetId="2">' dot 1'!$G$7:$G$100</definedName>
    <definedName name="_Hoi_dong_K13_1">#REF!</definedName>
    <definedName name="_Ma_GV" localSheetId="0">'GIAO VIEN'!$B$3:$B$91</definedName>
    <definedName name="_xlfn.BASE" hidden="1">#NAME?</definedName>
    <definedName name="_xlfn.COUNTIFS" hidden="1">#NAME?</definedName>
    <definedName name="_xlfn.SUMIFS" hidden="1">#NAME?</definedName>
    <definedName name="_xlnm.Print_Area" localSheetId="2">' dot 1'!$A$1:$L$111</definedName>
    <definedName name="_xlnm.Print_Area" localSheetId="1">'DE TAI K13 DOT2'!$A$1:$G$13</definedName>
    <definedName name="_xlnm.Print_Titles" localSheetId="2">' dot 1'!$7:$7</definedName>
    <definedName name="_xlnm.Print_Titles" localSheetId="1">'DE TAI K13 DOT2'!$1:$1</definedName>
    <definedName name="_xlnm.Print_Titles" localSheetId="3">'dot 2'!$7:$7</definedName>
  </definedNames>
  <calcPr fullCalcOnLoad="1"/>
</workbook>
</file>

<file path=xl/sharedStrings.xml><?xml version="1.0" encoding="utf-8"?>
<sst xmlns="http://schemas.openxmlformats.org/spreadsheetml/2006/main" count="720" uniqueCount="492">
  <si>
    <t>PGS.TS Đỗ Năng Toàn</t>
  </si>
  <si>
    <t>PGS.TS Đoàn Văn Ban</t>
  </si>
  <si>
    <t>TS Nguyễn Văn Tảo</t>
  </si>
  <si>
    <t>PGS.TS Lê Bá Dũng</t>
  </si>
  <si>
    <t>TS Phạm Thanh Giang</t>
  </si>
  <si>
    <t>PGS.TS Ngô Quốc Tạo</t>
  </si>
  <si>
    <t>TS Nguyễn Huy Đức</t>
  </si>
  <si>
    <t>PGS.TS Nguyễn Văn Tam</t>
  </si>
  <si>
    <t>PGS.TS Đặng Văn Đức</t>
  </si>
  <si>
    <t>PGS.TSKH Nguyễn Xuân Huy</t>
  </si>
  <si>
    <t>PGS.TS Bùi Thế Hồng</t>
  </si>
  <si>
    <t>GS.TS Vũ Đức Thi</t>
  </si>
  <si>
    <t>TS Nguyễn Hữu Quỳnh</t>
  </si>
  <si>
    <t>PGS.TS Đỗ Trung Tuấn</t>
  </si>
  <si>
    <t>TS Vũ Mạnh Xuân</t>
  </si>
  <si>
    <t>TS Vũ Vinh Quang</t>
  </si>
  <si>
    <t>TS Nguyễn Đức Dũng</t>
  </si>
  <si>
    <t>PGS.TS Lê Huy Thập</t>
  </si>
  <si>
    <t>TS Lê Văn Phùng</t>
  </si>
  <si>
    <t>TS Vũ Như Lân</t>
  </si>
  <si>
    <t>TS Nguyễn Công Điều</t>
  </si>
  <si>
    <t>PGS.TS Đặng Thành Phu</t>
  </si>
  <si>
    <t>TS Hoàng Đỗ Thanh Tùng</t>
  </si>
  <si>
    <t>TS Lê Quang Minh</t>
  </si>
  <si>
    <t>TS Nguyễn Trường Thắng</t>
  </si>
  <si>
    <t>TS Đào Nam Anh</t>
  </si>
  <si>
    <t>TS Nguyễn Ngọc Cương</t>
  </si>
  <si>
    <t>PGS.TS Vũ Chấn Hưng</t>
  </si>
  <si>
    <t>Họ và tên</t>
  </si>
  <si>
    <t>TS Vũ Đức Thái</t>
  </si>
  <si>
    <t>TS Phạm Đức Long</t>
  </si>
  <si>
    <t>TS Đặng Thị Oanh</t>
  </si>
  <si>
    <t>TS Trần Đức Sự</t>
  </si>
  <si>
    <t>TS Phạm Thế Quế</t>
  </si>
  <si>
    <t>TS Phùng Văn Ổn</t>
  </si>
  <si>
    <t>GS.TS Đặng Quang Á</t>
  </si>
  <si>
    <t>TS Nguyễn Hải Thanh</t>
  </si>
  <si>
    <t>TS Nguyễn Thị Hồng Minh</t>
  </si>
  <si>
    <t>TS Nguyễn Duy Minh</t>
  </si>
  <si>
    <t>TS Trương Hà Hải</t>
  </si>
  <si>
    <t>TS Nguyễn Cường</t>
  </si>
  <si>
    <t>PGS.TS Phạm Việt Bình</t>
  </si>
  <si>
    <t>TS Lương Thế Dũng</t>
  </si>
  <si>
    <t>PGS.TS Nguyễn Tân Ân</t>
  </si>
  <si>
    <t>TS Hồ Văn Hương</t>
  </si>
  <si>
    <t>PGS.TS Lương Chi Mai</t>
  </si>
  <si>
    <t>TS Nguyễn Hải Minh</t>
  </si>
  <si>
    <t>Stt</t>
  </si>
  <si>
    <t>Tên</t>
  </si>
  <si>
    <t>Chức danh</t>
  </si>
  <si>
    <t>Họ tên</t>
  </si>
  <si>
    <t>Tên đệm</t>
  </si>
  <si>
    <t>Mã GV</t>
  </si>
  <si>
    <t>Hồng</t>
  </si>
  <si>
    <t>Dũng</t>
  </si>
  <si>
    <t>Huy</t>
  </si>
  <si>
    <t>Tùng</t>
  </si>
  <si>
    <t>Cường</t>
  </si>
  <si>
    <t>Long</t>
  </si>
  <si>
    <t>Hải</t>
  </si>
  <si>
    <t>V.Đức</t>
  </si>
  <si>
    <t>B.Dũng</t>
  </si>
  <si>
    <t>H.Đức</t>
  </si>
  <si>
    <t>T.Dũng</t>
  </si>
  <si>
    <t>Đ.Dũng</t>
  </si>
  <si>
    <t>Q.Minh</t>
  </si>
  <si>
    <t>D.Minh</t>
  </si>
  <si>
    <t>H.Minh</t>
  </si>
  <si>
    <t>C.Minh</t>
  </si>
  <si>
    <t>Họ tên học viên</t>
  </si>
  <si>
    <t>Giáo viên hướng dẫn</t>
  </si>
  <si>
    <t>PGS.TS Trịnh Nhật Tiến</t>
  </si>
  <si>
    <t>PGS.TS Phạm Văn Ất</t>
  </si>
  <si>
    <t>Hà</t>
  </si>
  <si>
    <t>Hoài</t>
  </si>
  <si>
    <t>Linh</t>
  </si>
  <si>
    <t>Nga</t>
  </si>
  <si>
    <t>Ninh</t>
  </si>
  <si>
    <t>Thảo</t>
  </si>
  <si>
    <t>TS Trần Thái Sơn</t>
  </si>
  <si>
    <t>Thủy</t>
  </si>
  <si>
    <t>TS Hồ Văn Canh</t>
  </si>
  <si>
    <t>Trang</t>
  </si>
  <si>
    <t>Vũ Thị</t>
  </si>
  <si>
    <t>Hảo</t>
  </si>
  <si>
    <t>Hòa</t>
  </si>
  <si>
    <t>Nguyễn Thị</t>
  </si>
  <si>
    <t>TS Trần Văn Dũng</t>
  </si>
  <si>
    <t>TS Phan Xuân Hiếu</t>
  </si>
  <si>
    <t>TS Nguyễn Văn Vinh</t>
  </si>
  <si>
    <t>TS Phạm Thanh Hà</t>
  </si>
  <si>
    <t>TS Nguyễn Trí Thành</t>
  </si>
  <si>
    <t>TS Nguyễn Ngọc Hóa</t>
  </si>
  <si>
    <t>PGS.TS Nguyễn Đình Hóa</t>
  </si>
  <si>
    <t>TS Lê Bá Tuấn</t>
  </si>
  <si>
    <t>TS Vũ Duy Linh</t>
  </si>
  <si>
    <t>TS Phùng Trung Nghĩa</t>
  </si>
  <si>
    <t>TS Đỗ Đức Đông</t>
  </si>
  <si>
    <t>PGS.TS Hà Quang Thụy</t>
  </si>
  <si>
    <t>Thành</t>
  </si>
  <si>
    <t>V.Dũng</t>
  </si>
  <si>
    <t>Đ.Hóa</t>
  </si>
  <si>
    <t>N.Hóa</t>
  </si>
  <si>
    <t>Đ.Tuấn</t>
  </si>
  <si>
    <t>L.Tuấn</t>
  </si>
  <si>
    <t>PGS.TS Lê Trọng Vĩnh</t>
  </si>
  <si>
    <t>Hậu</t>
  </si>
  <si>
    <t>Kiên</t>
  </si>
  <si>
    <t>Nguyễn Minh</t>
  </si>
  <si>
    <t>An</t>
  </si>
  <si>
    <t>Trần Thị</t>
  </si>
  <si>
    <t>Mạnh</t>
  </si>
  <si>
    <t>Phạm Hồng</t>
  </si>
  <si>
    <t>Quân</t>
  </si>
  <si>
    <t>Hùng</t>
  </si>
  <si>
    <t>Quyên</t>
  </si>
  <si>
    <t>Nhung</t>
  </si>
  <si>
    <t>Nguyễn Quang</t>
  </si>
  <si>
    <t>TS Bùi Văn Thanh</t>
  </si>
  <si>
    <t>PGS.TS Hồ Cẩm Hà</t>
  </si>
  <si>
    <t>V.Thanh</t>
  </si>
  <si>
    <t>H.Thanh</t>
  </si>
  <si>
    <t>H.Hà</t>
  </si>
  <si>
    <t>TS Vũ Việt Vũ</t>
  </si>
  <si>
    <t>TS Đặng Thị Thu Hiền</t>
  </si>
  <si>
    <t>Tường</t>
  </si>
  <si>
    <t>PGS.TS Nguyễn Bá Tường</t>
  </si>
  <si>
    <t>Vũ Thanh</t>
  </si>
  <si>
    <t>Lê Thị</t>
  </si>
  <si>
    <t>PGS.TS Nguyễn Thị Việt Hương</t>
  </si>
  <si>
    <t>H.Hương</t>
  </si>
  <si>
    <t>T.Hương</t>
  </si>
  <si>
    <t>Mai Thị</t>
  </si>
  <si>
    <t>Bính</t>
  </si>
  <si>
    <t>Vũ Thị Bích</t>
  </si>
  <si>
    <t>Diệp</t>
  </si>
  <si>
    <t>Nguyễn Thị Kim</t>
  </si>
  <si>
    <t>Dung</t>
  </si>
  <si>
    <t>Phạm Văn</t>
  </si>
  <si>
    <t>Dũng</t>
  </si>
  <si>
    <t>Hà Thị Thu</t>
  </si>
  <si>
    <t>Giang</t>
  </si>
  <si>
    <t>Vũ Thị Mai Hương</t>
  </si>
  <si>
    <t>Nguyễn Nhị</t>
  </si>
  <si>
    <t>Trần Thanh</t>
  </si>
  <si>
    <t>Vũ Thúy</t>
  </si>
  <si>
    <t>Nguyễn Viết</t>
  </si>
  <si>
    <t>Lê Thị Bích</t>
  </si>
  <si>
    <t>Ngô Quang</t>
  </si>
  <si>
    <t>Lê Minh</t>
  </si>
  <si>
    <t>Phạm Văn</t>
  </si>
  <si>
    <t>Hưng</t>
  </si>
  <si>
    <t>Đinh Thị</t>
  </si>
  <si>
    <t>Hương</t>
  </si>
  <si>
    <t>Phạm Quang</t>
  </si>
  <si>
    <t>Phạm An</t>
  </si>
  <si>
    <t xml:space="preserve">Huyên </t>
  </si>
  <si>
    <t xml:space="preserve">Phạm Minh </t>
  </si>
  <si>
    <t>Khôi</t>
  </si>
  <si>
    <t xml:space="preserve">Lê Xuân </t>
  </si>
  <si>
    <t xml:space="preserve">Nguyễn Thị Hà </t>
  </si>
  <si>
    <t>Phương</t>
  </si>
  <si>
    <t xml:space="preserve">Trần Hà </t>
  </si>
  <si>
    <t>Nguyễn Bá</t>
  </si>
  <si>
    <t>Nguyễn Ngọc</t>
  </si>
  <si>
    <t>Quỳnh</t>
  </si>
  <si>
    <t>Hoàng Thị</t>
  </si>
  <si>
    <t>Tân</t>
  </si>
  <si>
    <t>Đào Minh</t>
  </si>
  <si>
    <t>Thắng</t>
  </si>
  <si>
    <t>Hoàng Chí</t>
  </si>
  <si>
    <t>Lê Tiến</t>
  </si>
  <si>
    <t>Thu</t>
  </si>
  <si>
    <t>Trịnh Thị</t>
  </si>
  <si>
    <t>Tính</t>
  </si>
  <si>
    <t xml:space="preserve">Chu Mạnh </t>
  </si>
  <si>
    <t>Toàn</t>
  </si>
  <si>
    <t>Trần Anh</t>
  </si>
  <si>
    <t>Trúc</t>
  </si>
  <si>
    <t>Tuấn</t>
  </si>
  <si>
    <t>Trịnh Anh</t>
  </si>
  <si>
    <t>Lê Như</t>
  </si>
  <si>
    <t>Trần Hồng</t>
  </si>
  <si>
    <t>Tuyến</t>
  </si>
  <si>
    <t>Phạm Thị</t>
  </si>
  <si>
    <t>Tuyết</t>
  </si>
  <si>
    <t>Ninh Thị Kim</t>
  </si>
  <si>
    <t>Yến</t>
  </si>
  <si>
    <t>Đức</t>
  </si>
  <si>
    <t>Phùng Chí</t>
  </si>
  <si>
    <t>Quốc</t>
  </si>
  <si>
    <t>Nguyễn Như</t>
  </si>
  <si>
    <t>Thế</t>
  </si>
  <si>
    <t>Phương Văn</t>
  </si>
  <si>
    <t>Tiến</t>
  </si>
  <si>
    <t>Đào Quang</t>
  </si>
  <si>
    <t>Nguyễn Hùng</t>
  </si>
  <si>
    <t>Phạm Xuân</t>
  </si>
  <si>
    <t>Đinh Thị Thu</t>
  </si>
  <si>
    <t>Hiền</t>
  </si>
  <si>
    <t>Họa</t>
  </si>
  <si>
    <t xml:space="preserve">Dương Thị </t>
  </si>
  <si>
    <t>Hoàng Minh</t>
  </si>
  <si>
    <t>Vũ Chí</t>
  </si>
  <si>
    <t>Hiếu</t>
  </si>
  <si>
    <t>Trần</t>
  </si>
  <si>
    <t>Hoà</t>
  </si>
  <si>
    <t>Bùi Thị Bích</t>
  </si>
  <si>
    <t>Huệ</t>
  </si>
  <si>
    <t>Vũ Mạnh</t>
  </si>
  <si>
    <t>Nguyễn Thành</t>
  </si>
  <si>
    <t>Hoàng Phương</t>
  </si>
  <si>
    <t xml:space="preserve">Nguyễn Thanh </t>
  </si>
  <si>
    <t xml:space="preserve">Hà Tiến </t>
  </si>
  <si>
    <t>Mai Thị Hoa</t>
  </si>
  <si>
    <t>Nguyễn Hữu</t>
  </si>
  <si>
    <t>Lân</t>
  </si>
  <si>
    <t>Nguyễn Hoàng</t>
  </si>
  <si>
    <t>Vương Thị Tú</t>
  </si>
  <si>
    <t>Nguyễn Hải</t>
  </si>
  <si>
    <t>Đặng Hùng</t>
  </si>
  <si>
    <t>Ngô Thị Thanh</t>
  </si>
  <si>
    <t>Đặng Thị Mai</t>
  </si>
  <si>
    <t>Đỗ Anh</t>
  </si>
  <si>
    <t>Nguyễn Khánh</t>
  </si>
  <si>
    <t>Đặng Đình</t>
  </si>
  <si>
    <t>Trần Bình</t>
  </si>
  <si>
    <t>Khảo sát tính liên thông của đồ thị bằng kỹ thuật Find – Union và ứng dụng.</t>
  </si>
  <si>
    <t>Hoàng Hà</t>
  </si>
  <si>
    <t xml:space="preserve">Vũ Anh </t>
  </si>
  <si>
    <t xml:space="preserve">Vũ Thị Mai </t>
  </si>
  <si>
    <t>Duyên</t>
  </si>
  <si>
    <t>Một số kỹ thuật định vị vô tuyến và ứng dụng trong dẫn đường theo ngữ cảnh</t>
  </si>
  <si>
    <t>Thuật toán phát hiện phần tử ngoại lai và ứng dụng</t>
  </si>
  <si>
    <t>Một số kỹ thuật định tuyến tối ưu năng lượng của mạng cảm biến không dây ứng dụng trong điều khiển và giám sát môi trường nhà kính</t>
  </si>
  <si>
    <t xml:space="preserve">Nguyễn Tô </t>
  </si>
  <si>
    <t>Hoán</t>
  </si>
  <si>
    <t xml:space="preserve">Nguyễn Trần </t>
  </si>
  <si>
    <t>Đặng Trung</t>
  </si>
  <si>
    <t>Mạng Kohonen và ứng dụng cho việc đánh giá trình độ học vấn của các dân tộc tỉnh Yên Bái.</t>
  </si>
  <si>
    <t xml:space="preserve">Nguyễn Ngọc </t>
  </si>
  <si>
    <t>Vũ Đức</t>
  </si>
  <si>
    <t>Đỗ Thị Cẩm</t>
  </si>
  <si>
    <t xml:space="preserve">Nguyễn Nam </t>
  </si>
  <si>
    <t xml:space="preserve">Đỗ Trung </t>
  </si>
  <si>
    <t>Tích hợp CSDL quan hệ và XML</t>
  </si>
  <si>
    <t>TS Dương Chính Cương</t>
  </si>
  <si>
    <t>TS Nguyễn Việt Anh</t>
  </si>
  <si>
    <t>Anh</t>
  </si>
  <si>
    <t>D.Cương</t>
  </si>
  <si>
    <t>L.Giang</t>
  </si>
  <si>
    <t>TS Nguyễn Long Giang</t>
  </si>
  <si>
    <t>T.Thắng</t>
  </si>
  <si>
    <t>TS Nguyễn Toàn Thắng</t>
  </si>
  <si>
    <t>Ứng dụng một số kỹ thuật khai phá dữ liệu trong xây dựng mô hình dự báo lưu lượng giao thông theo loại hình phương tiện</t>
  </si>
  <si>
    <t>Nghiên cứu các phương pháp trích chọn sự kiện và ứng dụng vào bài toán trích chọn sự kiện dịch bệnh</t>
  </si>
  <si>
    <t>Nghiên cứu các phương pháp trích chọn thông tin và ứng dụng trích chọn thông tin du lịch trong văn bản Tiếng Việt.</t>
  </si>
  <si>
    <t>Bảo đảm sự toàn vẹn cho cơ sở dữ liệu quan hệ bằng kỹ thuật thủy vân và ứng dụng</t>
  </si>
  <si>
    <t>Bảo vệ bản quyền các cơ sở dữ liệu quan hệ trong hệ thống quản lý giáo dục bằng kỹ thuật thủy vân</t>
  </si>
  <si>
    <t>Luận</t>
  </si>
  <si>
    <t>PGS.TS Nguyễn Thiện Luận</t>
  </si>
  <si>
    <t>Tìm hiểu và phát triển kỹ thuật truyền tin theo hướng biến đổi dữ liệu</t>
  </si>
  <si>
    <t>Trích chọn sự kiện tai nạn giao thông trong văn bản tin tức tiếng Việt</t>
  </si>
  <si>
    <t>Nghiên cứu một số thuật toán cho Web Caching và ứng dụng</t>
  </si>
  <si>
    <t>Nghiên cứu các phương pháp phân lớp dữ liệu và ứng dụng trong bài toán dự báo thuê bao rời mạng viễn thông</t>
  </si>
  <si>
    <t>Bài toán quyết định với các ý kiến chuyên gia dạng so sánh sử dụng ngôn ngữ tự nhiên</t>
  </si>
  <si>
    <t>Nghiên cứu trích chọn đặc trưng ứng dụng cho tìm kiếm từ trong ảnh tài liệu</t>
  </si>
  <si>
    <t>Phân cụm tự động trong mô hình dự báo</t>
  </si>
  <si>
    <t>Nghiên cứu bài toán hàng đợi có ưu tiên và mô phỏng ứng dụng</t>
  </si>
  <si>
    <t>Khai phá dữ liệu đồ thị (cây dữ liệu), phát hiện các cây con phổ biến</t>
  </si>
  <si>
    <t>Các phương pháp đánh giá chất lượng phần mềm</t>
  </si>
  <si>
    <t>Nghiên cứu một số phương pháp trích chọn đặc trưng trong khai phá quan điểm và ứng dụng</t>
  </si>
  <si>
    <t>Nghiên cứu phương pháp nhận dạng người nói sử dụng kỹ thuật pha trộn Gaussian</t>
  </si>
  <si>
    <t>Phương pháp nâng cao chất lượng tiếng nói có nhiễu dùng học máy thống kê bằng mô hình pha trộn Gaussian (GMM)</t>
  </si>
  <si>
    <t>Phân cụm tài liệu tiếng Việt sử dụng N-grams và dựa trên tập mục thường xuyên</t>
  </si>
  <si>
    <t>Mô hình bài toán quy hoạch nguyên tuyến tính và một số thuật toán chọn lọc</t>
  </si>
  <si>
    <t>Nghiên cứu kỹ thuật hiển thị hình ảnh 3 chiều</t>
  </si>
  <si>
    <t>Nghiên cứu kỹ thuật số hóa hiện vật sử  dụng công nghệ 3D</t>
  </si>
  <si>
    <t>Giấu tin thuận nghịch trên ảnh JPEG và ứng dụng trong bảo mật dữ liệu</t>
  </si>
  <si>
    <t>Phương pháp nhận diện mẫu sử dụng mô hình Túi từ và mạng Neural</t>
  </si>
  <si>
    <t>Nghiên cứu một số giải thuật phát hiện contour và ứng dụng trong phát hiện vùng ảnh ROI trên ảnh y tế</t>
  </si>
  <si>
    <t>Nghiên cứu ứng dụng công nghệ mạng nơron tế bào vào giải phương trình truyền nhiệt ba chiều</t>
  </si>
  <si>
    <t>Giải phương trình sóng bằng công nghệ mạng nơron tế bào</t>
  </si>
  <si>
    <t>Hệ mã công khai RSA và ứng dụng bảo mật trong trao đổi tài liệu lâm sàng CDA</t>
  </si>
  <si>
    <t>Nghiên cứu một số phương pháp phát hiện thay đổi nội dung trang Web.</t>
  </si>
  <si>
    <t>Phát triển ứng dụng trên facebook phục vụ quảng cáo tuyển sinh</t>
  </si>
  <si>
    <t>Xây dựng vùng đệm trong hệ thống thông tin địa lý sử dụng logic mờ</t>
  </si>
  <si>
    <t>Kỹ thuật đánh giá đa chỉ tiêu MCE trong hệ thống thông tin địa lý sử dụng logic mờ</t>
  </si>
  <si>
    <t xml:space="preserve"> Luật  kết hợp trong khai phá dữ liệu và ứng dụng phát hiện gian lận kê đơn, cấp thuốc bảo hiểm y tế </t>
  </si>
  <si>
    <t>Nguyễn Trần</t>
  </si>
  <si>
    <t>SL GV</t>
  </si>
  <si>
    <t>HV K13_1</t>
  </si>
  <si>
    <t>HV K13_2</t>
  </si>
  <si>
    <t>Tên đề tài K13 đợt 2 (2013 - 2015)</t>
  </si>
  <si>
    <t>N.Cương</t>
  </si>
  <si>
    <t>P.Giang</t>
  </si>
  <si>
    <t>P.Hà</t>
  </si>
  <si>
    <t>N.Thắng</t>
  </si>
  <si>
    <t>Hội đồng</t>
  </si>
  <si>
    <t>Số lượng</t>
  </si>
  <si>
    <t>HV</t>
  </si>
  <si>
    <t>Mô hình chuỗi thời gian mờ cải biên</t>
  </si>
  <si>
    <t>Lã Đăng</t>
  </si>
  <si>
    <t xml:space="preserve">Hiệp </t>
  </si>
  <si>
    <t>Nghiên cứu các thuật toán nâng cao chất lượng ảnh số và ứng dụng trong ảnh tài liệu</t>
  </si>
  <si>
    <t>Phân cụm mờ và ứng dụng phân loại bệnh</t>
  </si>
  <si>
    <t>Một số kỹ thuật đánh giá độ tương tự trong tra cứu tàu cá trên biển</t>
  </si>
  <si>
    <t>Nghiên cứu một số thuật toán tìm đường đi trong GIS ứng dụng logic mờ</t>
  </si>
  <si>
    <t xml:space="preserve">Nghiên cứu một số kỹ thuật rút gọn bề mặt mô hình 3D </t>
  </si>
  <si>
    <t>Ứng dụng GIS và logic mờ để xác định vị trí thích hợp mở rộng các dịch vụ phát triển khách hàng tại VNPT Thái Nguyên</t>
  </si>
  <si>
    <t>Bảo vệ CDSL quan hệ bằng phương pháp mở rộng hiệu và dự báo trên các thuộc tính kiểu số thực</t>
  </si>
  <si>
    <t>Phân cụm đồ thị dữ liệu và ứng dụng</t>
  </si>
  <si>
    <t>Nghiên cứu phát hiện vùng khối u từ ảnh siêu âm trong y tế</t>
  </si>
  <si>
    <t>Nghiên cứu kỹ thuật tạo hình 3D từ ảnh chụp cắt lớp trong y tế</t>
  </si>
  <si>
    <t>Xây dựng các lược đồ thủy vân bền vững bằng cách kết hợp phép biến đổi DWT và SVD</t>
  </si>
  <si>
    <t>Mạng Anfis và ứng dụng cho dự báo mực nước hồ thủy điện Thác Bà</t>
  </si>
  <si>
    <t>TS Vũ Tất Thắng</t>
  </si>
  <si>
    <t>V.Thắng</t>
  </si>
  <si>
    <t>Nghiên cứu, tìm hiểu phương pháp xác thực dùng mật khẩu sử dụng  1 lần (OTP) và ứng dụng trong giao dịch trực tuyến</t>
  </si>
  <si>
    <t>Ứng dụng mạng nơron trong bài toán phát hiện truy cập trái phép</t>
  </si>
  <si>
    <t>Nghiên cứu đề xuất mô hình triển khai ứng dụng chuyển đổi IPV4 sang IPV6 cho hệ thống mạng của trường Cao đẳng Sư phạm Hà Tây</t>
  </si>
  <si>
    <t>SLHV</t>
  </si>
  <si>
    <t>PGS.TS Nguyễn Văn Vỵ</t>
  </si>
  <si>
    <t>Thuật toán thích ứng chất lượng thiết bị đầu cuối cho hệ thống hội nghị truyền hình từ xa</t>
  </si>
  <si>
    <t>®¹i häc th¸i nguyªn</t>
  </si>
  <si>
    <t>céng hoµ x· héi chñ nghÜa viÖt nam</t>
  </si>
  <si>
    <t>tr¦êNG §¹I HäC CNTT&amp;TT</t>
  </si>
  <si>
    <t>§éc lËp - Tù do - H¹nh phóc</t>
  </si>
  <si>
    <t>Bảo đảm tính toàn vẹn và bí mật cho cơ sở dữ liệu quan hệ bằng kỹ thuật thủy vân và các hệ mật mã</t>
  </si>
  <si>
    <t>Xây dựng lược đồ thủy vân bền vững khóa công khai sử dụng kỹ thuật trải phổ trên miền tần số</t>
  </si>
  <si>
    <t>Sơ đồ chia sẻ chữ ký bí mật trong hệ mật mã và ứng dụng cho bài toán bỏ phiếu điện tử</t>
  </si>
  <si>
    <t>Mạng Hopfield và ứng dụng trong nhận dạng hình ảnh</t>
  </si>
  <si>
    <t>Đề xuất cải tiến thuật toán tìm kiếm trong cơ sở dữ liệu mờ</t>
  </si>
  <si>
    <t>Một số thuật toán tối ưu hóa truy vấn trong các CSDL phân tán</t>
  </si>
  <si>
    <t>Biểu diễn mô hình 3D bằng kỹ thuật NURBS  trong máy tính</t>
  </si>
  <si>
    <t>Nâng cao độ tin cậy cho hệ thống máy chủ phục vụ truy cập Internet</t>
  </si>
  <si>
    <t>Mạng nơron trong bài toán nhận dạng khuôn mặt và ứng dụng</t>
  </si>
  <si>
    <t>Một số phương pháp giám sát vật thể và ứng dụng Particle filter</t>
  </si>
  <si>
    <t xml:space="preserve">Nghiên cứu một số kỹ thuật thâm nhập mạng bằng phương pháp so khớp </t>
  </si>
  <si>
    <t>Nghiên cứu một số kỹ thuật phát hiện trang Web giả mạo và ứng dụng</t>
  </si>
  <si>
    <t>Một số phương pháp phát hiện vật thể chuyển động và ứng dụng đặc trưng HOG</t>
  </si>
  <si>
    <t>Xây dựng hệ thống quản lý và cảnh báo ô nhiễm khu công nghiệp Đồng Văn sử dụng GIS</t>
  </si>
  <si>
    <t>Tìm hiểu thủy vân số, mã hóa dựa trên định danh và ứng dụng</t>
  </si>
  <si>
    <t>Xác định độ dài khoảng trong mô hình dự báo chuỗi thời gian mờ</t>
  </si>
  <si>
    <t>Thuật toán phỏng luyện kim với bài toán lập lịch thi đấu thể thao</t>
  </si>
  <si>
    <t>Phân lớp văn bản nhờ máy vecto hỗ trợ với hàm String Kernel</t>
  </si>
  <si>
    <t>Nghiên cứu phương pháp cắt chữ dính viết tay tiếng Việt</t>
  </si>
  <si>
    <t xml:space="preserve">Nghiên cứu một số kỹ thuật phát hiện đối tượng bất thường trong ảnh y học </t>
  </si>
  <si>
    <t>Nghiên cứu một số thuật toán hệ mật mã khóa công khai Elgamal và ứng dụng</t>
  </si>
  <si>
    <t>Nghiên cứu bảo vệ an toàn dữ liệu thông tin khi sử dụng dịch vụ lưu trữ điện toán đám mây</t>
  </si>
  <si>
    <t>GHI CHÚ</t>
  </si>
  <si>
    <t>CHƯA NỘP</t>
  </si>
  <si>
    <t xml:space="preserve">Ứng dụng công nghệ GIS và lý thuyết đồ thị trong việc hỗ trợ giám sát mạng viễn thông di động </t>
  </si>
  <si>
    <t>Xây dựng các hàm thuộc trên miền xác định thuộc tính mờ giải bài toán khai phá luật kết hợp</t>
  </si>
  <si>
    <t>Nghiên cứu phương pháp khôi phục tiếng nói truyền trong xương</t>
  </si>
  <si>
    <t>Nghiên cứu mô hình ngôn ngữ N-gram cho tiếng Việt và ứng dụng sửa lỗi dấu thanh trong tiếng Việt</t>
  </si>
  <si>
    <t>Nghiên cứu mô hình học sâu (deep-learning) và ứng dụng trong nhận dạng chữ viết tay</t>
  </si>
  <si>
    <t>Nhận dạng mặt người sử dụng các đặc trưng PCA và SVD</t>
  </si>
  <si>
    <t xml:space="preserve">Nghiên cứu giải thuật tối ưu tham số đại số gia tử bằng giải thuật di truyền và ứng dụng </t>
  </si>
  <si>
    <t>Tìm hiểu  hạ tầng cơ sở khóa công khai sinh trắc sử dụng vân tay Biopki và ứng dụng</t>
  </si>
  <si>
    <t>Phân cụm dữ liệu và ứng dụng phân cụm học sinh trường THCS Chu Văn An</t>
  </si>
  <si>
    <t>Nghiên cứu, tìm hiểu giải pháp ẩn giấu thông tin kết hợp mã hóa và xây dựng ứng dụng</t>
  </si>
  <si>
    <t xml:space="preserve">Nghiên cứu một số phương pháp nhận dạng tiếng nói ứng dụng vào điều khiển xe lăn </t>
  </si>
  <si>
    <t>Phân cụm dữ liệu sử dụng giải thuật di truyền và ứng dụng</t>
  </si>
  <si>
    <t>Tìm hiểu 1 số thuật toán khai phá tập mục lợi ích cao và ứng dụng</t>
  </si>
  <si>
    <t>Phát hiện ảnh giả mạo dạng lồng ghép trên miền tần số và sai phân cấp hai</t>
  </si>
  <si>
    <t>v</t>
  </si>
  <si>
    <t>x</t>
  </si>
  <si>
    <t>Nghiên cứu mạng nơron nhận dạng chữ in Tiếng Anh</t>
  </si>
  <si>
    <t xml:space="preserve">Danh s¸ch ph©n c«ng gi¸o viªn h­íng dÉn luËn v¨n tèt nghiÖp </t>
  </si>
  <si>
    <t xml:space="preserve">Tên đề tài </t>
  </si>
  <si>
    <t>Cao häc kho¸ 13 (2014-2016) - ®ît 1</t>
  </si>
  <si>
    <t>Nghiên cứu hạ tầng cơ sở khóa công khai ứng dụng bảo mật xác thực văn bản điện tử của Trường Đại học Hạ Long</t>
  </si>
  <si>
    <t>Một số kỹ thuật ứng dụng trong xây dựng CSDL ảnh viễn thám</t>
  </si>
  <si>
    <t>(KÌm theo QuyÕt ®Þnh sè 610 ngµy 17/8/2015 cña HiÖu tr­ëng Tr­êng §HCNTT&amp;TT)</t>
  </si>
  <si>
    <t>ĐẠI HỌC THÁI NGUYÊN</t>
  </si>
  <si>
    <t>CỘNG HOÀ XÃ HỘI CHỦ NGHĨA VIỆT NAM</t>
  </si>
  <si>
    <t>TRƯỜNG ĐẠI HỌC CNTT&amp;TT</t>
  </si>
  <si>
    <t>Độc lập - Tự do - Hạnh phúc</t>
  </si>
  <si>
    <t>Cao häc kho¸ 13 (2014-2016) - ®ît 2</t>
  </si>
  <si>
    <t>(KÌm theo QuyÕt ®Þnh sè 758 ngµy 12/10/2015 cña HiÖu tr­ëng Tr­êng §HCNTT&amp;TT)</t>
  </si>
  <si>
    <t>Mai Quốc</t>
  </si>
  <si>
    <t>Một số kỹ thuật trích chọn đặc trưng chữ viết tay trong nhập điểm rèn luyện tự động</t>
  </si>
  <si>
    <t xml:space="preserve">Đinh Đức </t>
  </si>
  <si>
    <t>Ân</t>
  </si>
  <si>
    <t>Điều khiển dựa trên đại số gia tử với phép ngữ nghĩa hóa và phép giải nghĩa mở rộng</t>
  </si>
  <si>
    <t>Vũ Thị Lan</t>
  </si>
  <si>
    <t>Nghiên cứu phương pháp phân tích hồi quy ứng dụng trong phân tích dữ liệu kê khai nộp thuế phục vụ thanh tra</t>
  </si>
  <si>
    <t>Lựa chọn TAG SNP dựa vào phương pháp tối ưu đàn kiến</t>
  </si>
  <si>
    <t>Phạm Minh</t>
  </si>
  <si>
    <t>Cương</t>
  </si>
  <si>
    <t>Phát hiện cấu trúc bảng trong ảnh văn bản</t>
  </si>
  <si>
    <t>Sum</t>
  </si>
  <si>
    <t>Nguyễn Xuân</t>
  </si>
  <si>
    <t>Nghiên cứu kỹ thuật nhận dạng ảnh lá cây dược liệu sử dụng mạng nơron</t>
  </si>
  <si>
    <t>Tôn Đức</t>
  </si>
  <si>
    <t>Tìm hiểu và xây dựng công cụ phát hiện tấn công mạng dựa trên công  nghệ SIEM</t>
  </si>
  <si>
    <t>Phạm Đức</t>
  </si>
  <si>
    <t>Lập luận mờ sử dụng đại số gia tử theo tiếp cận hiệu chỉnh định lượng ngữ nghĩa của giá trị ngôn ngữ và ứng dụng</t>
  </si>
  <si>
    <t>Vũ Tiến</t>
  </si>
  <si>
    <t>Đạt</t>
  </si>
  <si>
    <t>Tô màu đồ thị và ứng dụng</t>
  </si>
  <si>
    <t xml:space="preserve">Trương Hà </t>
  </si>
  <si>
    <t>Nghiên cứu tìm hiểu hệ mật mã đồng cấu và ứng dụng</t>
  </si>
  <si>
    <t xml:space="preserve">Phạm Thanh </t>
  </si>
  <si>
    <t>Nghiên cứu ứng dụng công nghệ mạng nơron tế bào vào giải phương trình truyền nhiệt hai chiều</t>
  </si>
  <si>
    <t>Thân Thị</t>
  </si>
  <si>
    <t>Hân</t>
  </si>
  <si>
    <t>Bài toán clique cực đại: Một số thuật toán và ứng dụng</t>
  </si>
  <si>
    <t>Triệu Thị Thu</t>
  </si>
  <si>
    <t>Hằng</t>
  </si>
  <si>
    <t>Thiết kế và cài đặt lớp tập mờ và ứng dụng trong các hệ thống mờ</t>
  </si>
  <si>
    <t>Bùi Nguyên</t>
  </si>
  <si>
    <t>Hạnh</t>
  </si>
  <si>
    <t>Hệ lai mờ - nơron và ứng dụng trong dự báo</t>
  </si>
  <si>
    <t xml:space="preserve">Vũ Ngọc </t>
  </si>
  <si>
    <t>Nghiên cứu xây dựng mật mã tích dựa trên hệ mật mã truyền thống và giải quyết bài toán trao đổi mã khóa</t>
  </si>
  <si>
    <t xml:space="preserve">Nguyễn Mạnh </t>
  </si>
  <si>
    <t>Nghiên cứu 1 số đặc trưng nhận dạng tiếng Việt và xây dựng ứng dụng mô phỏng điều khiển bằng tiếng nói</t>
  </si>
  <si>
    <t>PGS.TS Nguyễn Văn Xuất</t>
  </si>
  <si>
    <t xml:space="preserve">Nguyễn Quốc </t>
  </si>
  <si>
    <t>Giải pháp trợ giúp lựa chọn ra quyết định sử dụng quá trình phân tích phân cấp (AHP)</t>
  </si>
  <si>
    <t>Trần Như</t>
  </si>
  <si>
    <t>Nghiên cứu giải pháp kết hợp sử dụng đại số gia tử và công nghệ tính toán mềm để giải bài toán lập luận mờ</t>
  </si>
  <si>
    <t xml:space="preserve">Nguyễn </t>
  </si>
  <si>
    <t>Khải</t>
  </si>
  <si>
    <t>Nghiên cứu, so sánh và đánh giá độ an toàn của hệ mật mã Rabin và RSA</t>
  </si>
  <si>
    <t xml:space="preserve">Nguyễn Thị </t>
  </si>
  <si>
    <t>Khử đệ quy trong bài toán quy hoạch động</t>
  </si>
  <si>
    <t>Dương Văn</t>
  </si>
  <si>
    <t>Lương</t>
  </si>
  <si>
    <t>Thuật toán tụ năng lượng BEA (Bond Energy Algorithm) trong thiết kế CSDL phân tán tuyển sinh THPT tỉnh Thái Nguyên</t>
  </si>
  <si>
    <t xml:space="preserve">Vũ Hoài </t>
  </si>
  <si>
    <t>Nam</t>
  </si>
  <si>
    <t>Phép toán hình thái và ứng dụng phát hiện ảnh trong trang tài liệu</t>
  </si>
  <si>
    <t>Phomvongsa</t>
  </si>
  <si>
    <t>Ngaviseth</t>
  </si>
  <si>
    <t>Kỹ thuật hiển thị mô hình 3D và ứng dụng không gian di tích Tháp Luang Viêng chăn CHDC Nhân dân Lào</t>
  </si>
  <si>
    <t>TS Nguyễn Văn Huân</t>
  </si>
  <si>
    <t>Nguyễn Thị Hồng</t>
  </si>
  <si>
    <t>Phân vùng ảnh siêu âm và ứng dụng</t>
  </si>
  <si>
    <t>Oanh</t>
  </si>
  <si>
    <t xml:space="preserve">Nghiên cứu phát triển hệ thống quản lý tài nguyên nước ngầm bằng công nghệ GIS và ứng dụng tại tỉnh Bắc Ninh </t>
  </si>
  <si>
    <t>TS Hoàng Thanh Vân</t>
  </si>
  <si>
    <t>Khampoumy</t>
  </si>
  <si>
    <t>Phonevilay</t>
  </si>
  <si>
    <t>Nghiên cứu  nhận dạng biển số xe CHDC nhân dân Lào</t>
  </si>
  <si>
    <t xml:space="preserve">Đỗ Xuân </t>
  </si>
  <si>
    <t>Quyền</t>
  </si>
  <si>
    <t>Ứng dụng phương pháp tối ưu đàn kiến dóng hàng hai đồ thị</t>
  </si>
  <si>
    <t>Đào Xuân</t>
  </si>
  <si>
    <t>Sơn</t>
  </si>
  <si>
    <t>Tiếp cận dựa trên logic mờ cho bài toán xếp hạng tín dụng khách hàng</t>
  </si>
  <si>
    <t>Hoàng Văn</t>
  </si>
  <si>
    <t>Tâm</t>
  </si>
  <si>
    <t>Sử dụng công nghệ GIS để phân tích dữ liệu và dự báo sản lượng chè của tỉnh Thái Nguyên</t>
  </si>
  <si>
    <t>GS.TS Tien Yin Chou</t>
  </si>
  <si>
    <t>Thái</t>
  </si>
  <si>
    <t>Thiết kế xây dựng hệ hỗ trợ tư vấn hướng nghiệp và áp dụng tại Trung tâm GDTX hướng nghiệp Điện Biên</t>
  </si>
  <si>
    <t>Hoàng Ngọc</t>
  </si>
  <si>
    <t>Thúy</t>
  </si>
  <si>
    <t>Nghiên cứu giải pháp bảo mật và xác thực tài liệu điện tử ứng dụng cho sở GD&amp;ĐT tỉnh Quảng Ninh</t>
  </si>
  <si>
    <t>Một số kỹ thuật tăng cường ảnh cộng hưởng từ dựa vào quá trình khuếch tán</t>
  </si>
  <si>
    <t>Đánh giá sự ảnh hưởng của tham số đến kết quả phân tách của thuật toán Whitespace</t>
  </si>
  <si>
    <t xml:space="preserve">Dương Thu </t>
  </si>
  <si>
    <t>Nghiên cứu mô hình học Blend-Learning và ứng dụng</t>
  </si>
  <si>
    <t>Phạm Thu</t>
  </si>
  <si>
    <t>Kỹ thuật tự thích nghi trong giải thuật di truyền áp dụng cho bài toán tối ưu đa mục tiêu</t>
  </si>
  <si>
    <t>Mông Quốc</t>
  </si>
  <si>
    <t>Nghiên cứu mô hình người sử dụng mở trong các hệ thống gợi ý thông tin theo nhu cầu</t>
  </si>
  <si>
    <t>Hà Quang</t>
  </si>
  <si>
    <t>Vũ</t>
  </si>
  <si>
    <t>An ninh thông tin cho sàn giao dịch Thương mại điện tử tỉnh Thái Nguyên</t>
  </si>
  <si>
    <t xml:space="preserve">Nguyễn Xuân </t>
  </si>
  <si>
    <t>Việt</t>
  </si>
  <si>
    <t>Bài toán lập, điều khiển tiến độ công việc trong quản lý dự án và ứng dụng</t>
  </si>
  <si>
    <t>Nguyễn Thị Hải</t>
  </si>
  <si>
    <t>Hệ chuyên gia mờ và ứng dụng trong Giáo dục tại trường THPT Phú Bình</t>
  </si>
  <si>
    <t xml:space="preserve">Phạm  Hữu </t>
  </si>
  <si>
    <t>Công</t>
  </si>
  <si>
    <t>Phép ngữ nghĩa hóa và giải nghĩa phi tuyến ứng dụng trong mô hình dự báo chuỗi thời gian mờ</t>
  </si>
  <si>
    <t>Bùi Đăng</t>
  </si>
  <si>
    <t>Khoa</t>
  </si>
  <si>
    <t>Dự báo chuỗi thời gian mờ dựa trên đại số gia tử với khoảng giải nghĩa tối ưu và ứng dụng.</t>
  </si>
  <si>
    <t>Lê Long</t>
  </si>
  <si>
    <t>Nghiên cứu phần tử ngoại lai đối với phụ thuộc mạnh trong mô hình dữ liệu quan hệ</t>
  </si>
  <si>
    <t>Lê Đinh</t>
  </si>
  <si>
    <t>Hợp</t>
  </si>
  <si>
    <t>Nghiên cứu về Hadoop và mô hình Mapreduce trong xử lý dữ liệu phân tán /Thuật toán đánh chỉ mục và chỉ mục ngược với MapReduce và ứng dụng trong việc đánh giá ý kiến của học sinh Hòa Bình trên mạng xã hội</t>
  </si>
  <si>
    <t>Nguyễn Thị Mỹ</t>
  </si>
  <si>
    <t>Thuật toán xoay vòng với quản lý dữ liệu chuỗi thời gian và ứng dụng trong quản trị mạng máy tính</t>
  </si>
  <si>
    <t>Thuật toán nén tệp thực thi BDC và ứng dụng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</si>
</sst>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b/>
      <sz val="11"/>
      <name val=".VnTimeH"/>
      <family val="2"/>
    </font>
    <font>
      <sz val="11"/>
      <name val=".VnTimeH"/>
      <family val="2"/>
    </font>
    <font>
      <b/>
      <u val="single"/>
      <sz val="11"/>
      <name val=".VnTime"/>
      <family val="2"/>
    </font>
    <font>
      <sz val="14"/>
      <name val=".VnTimeH"/>
      <family val="2"/>
    </font>
    <font>
      <sz val="12"/>
      <name val="Times New Roman"/>
      <family val="1"/>
    </font>
    <font>
      <sz val="12"/>
      <name val=".VnTimeH"/>
      <family val="2"/>
    </font>
    <font>
      <sz val="10"/>
      <name val="Times New Roman"/>
      <family val="1"/>
    </font>
    <font>
      <i/>
      <sz val="11"/>
      <name val="Times New Roman"/>
      <family val="1"/>
    </font>
    <font>
      <i/>
      <sz val="12"/>
      <name val=".VnTime"/>
      <family val="2"/>
    </font>
    <font>
      <sz val="11"/>
      <color indexed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11"/>
      <color indexed="63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222222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58" applyFont="1" applyBorder="1" applyAlignment="1">
      <alignment horizontal="center" vertical="center"/>
      <protection/>
    </xf>
    <xf numFmtId="0" fontId="1" fillId="0" borderId="0" xfId="58" applyFont="1" applyBorder="1" applyAlignment="1">
      <alignment vertical="center"/>
      <protection/>
    </xf>
    <xf numFmtId="0" fontId="1" fillId="0" borderId="0" xfId="58" applyFont="1" applyBorder="1" applyAlignment="1">
      <alignment horizontal="left" vertical="center" wrapText="1"/>
      <protection/>
    </xf>
    <xf numFmtId="0" fontId="1" fillId="0" borderId="0" xfId="58" applyFont="1" applyBorder="1" applyAlignment="1">
      <alignment vertical="center" wrapText="1"/>
      <protection/>
    </xf>
    <xf numFmtId="0" fontId="1" fillId="0" borderId="0" xfId="58" applyFont="1" applyFill="1" applyBorder="1" applyAlignment="1">
      <alignment horizontal="left" vertical="center"/>
      <protection/>
    </xf>
    <xf numFmtId="0" fontId="1" fillId="0" borderId="10" xfId="58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58" applyFont="1" applyBorder="1" applyAlignment="1">
      <alignment horizontal="left" vertical="center" indent="2"/>
      <protection/>
    </xf>
    <xf numFmtId="0" fontId="1" fillId="0" borderId="0" xfId="58" applyFont="1" applyBorder="1" applyAlignment="1">
      <alignment horizontal="left" vertical="center" indent="2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0" fontId="1" fillId="33" borderId="0" xfId="58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1" fillId="34" borderId="0" xfId="0" applyFont="1" applyFill="1" applyBorder="1" applyAlignment="1">
      <alignment vertical="center" shrinkToFit="1"/>
    </xf>
    <xf numFmtId="0" fontId="2" fillId="33" borderId="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right" vertical="center" shrinkToFit="1"/>
    </xf>
    <xf numFmtId="0" fontId="1" fillId="0" borderId="0" xfId="58" applyFont="1" applyBorder="1" applyAlignment="1">
      <alignment horizontal="right" vertical="center" indent="2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0" fontId="1" fillId="0" borderId="0" xfId="58" applyFont="1" applyBorder="1" applyAlignment="1">
      <alignment horizontal="center" vertical="center" wrapText="1"/>
      <protection/>
    </xf>
    <xf numFmtId="0" fontId="1" fillId="0" borderId="13" xfId="58" applyFont="1" applyBorder="1" applyAlignment="1">
      <alignment horizontal="right" vertical="center" indent="2"/>
      <protection/>
    </xf>
    <xf numFmtId="0" fontId="1" fillId="0" borderId="13" xfId="58" applyFont="1" applyBorder="1" applyAlignment="1">
      <alignment horizontal="center" vertical="center"/>
      <protection/>
    </xf>
    <xf numFmtId="0" fontId="2" fillId="33" borderId="14" xfId="58" applyFont="1" applyFill="1" applyBorder="1" applyAlignment="1">
      <alignment horizontal="center" vertical="center" wrapText="1"/>
      <protection/>
    </xf>
    <xf numFmtId="0" fontId="2" fillId="33" borderId="15" xfId="58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54" fillId="0" borderId="16" xfId="58" applyFont="1" applyBorder="1" applyAlignment="1">
      <alignment horizontal="center" vertical="center"/>
      <protection/>
    </xf>
    <xf numFmtId="0" fontId="54" fillId="0" borderId="16" xfId="58" applyFont="1" applyBorder="1" applyAlignment="1">
      <alignment horizontal="center" vertical="center" wrapText="1"/>
      <protection/>
    </xf>
    <xf numFmtId="0" fontId="55" fillId="0" borderId="16" xfId="0" applyFont="1" applyBorder="1" applyAlignment="1">
      <alignment horizontal="justify" vertical="center" wrapText="1"/>
    </xf>
    <xf numFmtId="0" fontId="55" fillId="35" borderId="16" xfId="0" applyFont="1" applyFill="1" applyBorder="1" applyAlignment="1">
      <alignment vertical="center" wrapText="1"/>
    </xf>
    <xf numFmtId="0" fontId="55" fillId="35" borderId="17" xfId="0" applyFont="1" applyFill="1" applyBorder="1" applyAlignment="1">
      <alignment vertical="center" wrapText="1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vertical="center" wrapText="1"/>
    </xf>
    <xf numFmtId="0" fontId="55" fillId="0" borderId="19" xfId="0" applyFont="1" applyBorder="1" applyAlignment="1">
      <alignment vertical="center" wrapText="1"/>
    </xf>
    <xf numFmtId="0" fontId="55" fillId="0" borderId="17" xfId="58" applyFont="1" applyBorder="1" applyAlignment="1">
      <alignment horizontal="center" vertical="center"/>
      <protection/>
    </xf>
    <xf numFmtId="0" fontId="55" fillId="0" borderId="17" xfId="58" applyFont="1" applyBorder="1" applyAlignment="1">
      <alignment horizontal="center" vertical="center" wrapText="1"/>
      <protection/>
    </xf>
    <xf numFmtId="0" fontId="55" fillId="0" borderId="17" xfId="58" applyFont="1" applyBorder="1" applyAlignment="1">
      <alignment vertical="center"/>
      <protection/>
    </xf>
    <xf numFmtId="0" fontId="55" fillId="0" borderId="17" xfId="58" applyFont="1" applyBorder="1" applyAlignment="1">
      <alignment vertical="center" wrapText="1"/>
      <protection/>
    </xf>
    <xf numFmtId="0" fontId="55" fillId="0" borderId="16" xfId="0" applyFont="1" applyBorder="1" applyAlignment="1">
      <alignment horizontal="center" vertical="center" wrapText="1"/>
    </xf>
    <xf numFmtId="0" fontId="55" fillId="0" borderId="20" xfId="0" applyFont="1" applyFill="1" applyBorder="1" applyAlignment="1">
      <alignment vertical="center"/>
    </xf>
    <xf numFmtId="0" fontId="55" fillId="0" borderId="21" xfId="0" applyFont="1" applyFill="1" applyBorder="1" applyAlignment="1">
      <alignment vertical="center"/>
    </xf>
    <xf numFmtId="14" fontId="55" fillId="0" borderId="16" xfId="0" applyNumberFormat="1" applyFont="1" applyBorder="1" applyAlignment="1">
      <alignment horizontal="left" vertical="center" wrapText="1"/>
    </xf>
    <xf numFmtId="0" fontId="55" fillId="0" borderId="16" xfId="58" applyFont="1" applyBorder="1" applyAlignment="1">
      <alignment horizontal="center" vertical="center"/>
      <protection/>
    </xf>
    <xf numFmtId="0" fontId="55" fillId="0" borderId="16" xfId="58" applyFont="1" applyBorder="1" applyAlignment="1">
      <alignment horizontal="center" vertical="center" wrapText="1"/>
      <protection/>
    </xf>
    <xf numFmtId="0" fontId="55" fillId="0" borderId="16" xfId="58" applyFont="1" applyBorder="1" applyAlignment="1">
      <alignment vertical="center" wrapText="1"/>
      <protection/>
    </xf>
    <xf numFmtId="0" fontId="55" fillId="0" borderId="16" xfId="58" applyFont="1" applyBorder="1" applyAlignment="1">
      <alignment vertical="center"/>
      <protection/>
    </xf>
    <xf numFmtId="0" fontId="55" fillId="0" borderId="20" xfId="0" applyFont="1" applyBorder="1" applyAlignment="1">
      <alignment vertical="center" wrapText="1"/>
    </xf>
    <xf numFmtId="0" fontId="55" fillId="0" borderId="21" xfId="0" applyFont="1" applyBorder="1" applyAlignment="1">
      <alignment vertical="center" wrapText="1"/>
    </xf>
    <xf numFmtId="0" fontId="55" fillId="0" borderId="16" xfId="0" applyFont="1" applyBorder="1" applyAlignment="1">
      <alignment vertical="center" wrapText="1"/>
    </xf>
    <xf numFmtId="0" fontId="55" fillId="0" borderId="20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55" fillId="0" borderId="20" xfId="59" applyFont="1" applyBorder="1" applyAlignment="1">
      <alignment vertical="center"/>
      <protection/>
    </xf>
    <xf numFmtId="0" fontId="55" fillId="36" borderId="21" xfId="59" applyFont="1" applyFill="1" applyBorder="1" applyAlignment="1">
      <alignment vertical="center"/>
      <protection/>
    </xf>
    <xf numFmtId="0" fontId="55" fillId="0" borderId="16" xfId="0" applyFont="1" applyBorder="1" applyAlignment="1">
      <alignment horizontal="left" vertical="center" wrapText="1"/>
    </xf>
    <xf numFmtId="0" fontId="55" fillId="0" borderId="16" xfId="58" applyFont="1" applyFill="1" applyBorder="1" applyAlignment="1">
      <alignment horizontal="center" vertical="center"/>
      <protection/>
    </xf>
    <xf numFmtId="0" fontId="55" fillId="0" borderId="21" xfId="0" applyFont="1" applyBorder="1" applyAlignment="1">
      <alignment vertical="center"/>
    </xf>
    <xf numFmtId="0" fontId="55" fillId="0" borderId="20" xfId="0" applyFont="1" applyBorder="1" applyAlignment="1">
      <alignment horizontal="left" vertical="center" wrapText="1"/>
    </xf>
    <xf numFmtId="0" fontId="55" fillId="0" borderId="16" xfId="0" applyFont="1" applyFill="1" applyBorder="1" applyAlignment="1">
      <alignment horizontal="justify" vertical="center" wrapText="1"/>
    </xf>
    <xf numFmtId="49" fontId="55" fillId="0" borderId="16" xfId="0" applyNumberFormat="1" applyFont="1" applyBorder="1" applyAlignment="1">
      <alignment horizontal="left" vertical="center" wrapText="1"/>
    </xf>
    <xf numFmtId="0" fontId="55" fillId="0" borderId="22" xfId="0" applyFont="1" applyBorder="1" applyAlignment="1">
      <alignment horizontal="center" vertical="center" wrapText="1"/>
    </xf>
    <xf numFmtId="0" fontId="54" fillId="0" borderId="20" xfId="0" applyFont="1" applyBorder="1" applyAlignment="1">
      <alignment vertical="center"/>
    </xf>
    <xf numFmtId="0" fontId="54" fillId="0" borderId="21" xfId="0" applyFont="1" applyBorder="1" applyAlignment="1">
      <alignment vertical="center" wrapText="1"/>
    </xf>
    <xf numFmtId="0" fontId="54" fillId="0" borderId="16" xfId="0" applyFont="1" applyBorder="1" applyAlignment="1">
      <alignment vertical="center" wrapText="1"/>
    </xf>
    <xf numFmtId="0" fontId="54" fillId="0" borderId="16" xfId="58" applyFont="1" applyBorder="1" applyAlignment="1">
      <alignment vertical="center"/>
      <protection/>
    </xf>
    <xf numFmtId="0" fontId="54" fillId="0" borderId="23" xfId="0" applyFont="1" applyBorder="1" applyAlignment="1">
      <alignment vertical="center" wrapText="1"/>
    </xf>
    <xf numFmtId="0" fontId="54" fillId="0" borderId="24" xfId="0" applyFont="1" applyBorder="1" applyAlignment="1">
      <alignment vertical="center" wrapText="1"/>
    </xf>
    <xf numFmtId="0" fontId="54" fillId="0" borderId="22" xfId="0" applyFont="1" applyBorder="1" applyAlignment="1">
      <alignment vertical="center" wrapText="1"/>
    </xf>
    <xf numFmtId="0" fontId="54" fillId="0" borderId="22" xfId="58" applyFont="1" applyBorder="1" applyAlignment="1">
      <alignment horizontal="center" vertical="center"/>
      <protection/>
    </xf>
    <xf numFmtId="0" fontId="54" fillId="0" borderId="22" xfId="58" applyFont="1" applyBorder="1" applyAlignment="1">
      <alignment horizontal="center" vertical="center" wrapText="1"/>
      <protection/>
    </xf>
    <xf numFmtId="0" fontId="54" fillId="0" borderId="22" xfId="58" applyFont="1" applyBorder="1" applyAlignment="1">
      <alignment vertical="center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0" fontId="2" fillId="33" borderId="15" xfId="58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14" fontId="1" fillId="0" borderId="17" xfId="0" applyNumberFormat="1" applyFont="1" applyBorder="1" applyAlignment="1">
      <alignment horizontal="left" vertical="center" wrapText="1"/>
    </xf>
    <xf numFmtId="0" fontId="1" fillId="0" borderId="17" xfId="58" applyFont="1" applyBorder="1" applyAlignment="1">
      <alignment vertical="center"/>
      <protection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14" fontId="1" fillId="0" borderId="16" xfId="0" applyNumberFormat="1" applyFont="1" applyBorder="1" applyAlignment="1">
      <alignment horizontal="left" vertical="center" wrapText="1"/>
    </xf>
    <xf numFmtId="49" fontId="1" fillId="0" borderId="16" xfId="58" applyNumberFormat="1" applyFont="1" applyBorder="1" applyAlignment="1">
      <alignment horizontal="left" vertical="center"/>
      <protection/>
    </xf>
    <xf numFmtId="0" fontId="1" fillId="0" borderId="16" xfId="58" applyFont="1" applyBorder="1" applyAlignment="1">
      <alignment vertical="center"/>
      <protection/>
    </xf>
    <xf numFmtId="0" fontId="1" fillId="0" borderId="10" xfId="58" applyFont="1" applyBorder="1" applyAlignment="1">
      <alignment horizontal="center" vertical="center"/>
      <protection/>
    </xf>
    <xf numFmtId="0" fontId="1" fillId="0" borderId="20" xfId="0" applyFont="1" applyFill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1" fillId="36" borderId="20" xfId="59" applyFont="1" applyFill="1" applyBorder="1" applyAlignment="1">
      <alignment vertical="center"/>
      <protection/>
    </xf>
    <xf numFmtId="0" fontId="1" fillId="36" borderId="21" xfId="59" applyFont="1" applyFill="1" applyBorder="1" applyAlignment="1">
      <alignment vertical="center"/>
      <protection/>
    </xf>
    <xf numFmtId="0" fontId="55" fillId="0" borderId="16" xfId="0" applyFont="1" applyBorder="1" applyAlignment="1" quotePrefix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14" fontId="16" fillId="0" borderId="16" xfId="0" applyNumberFormat="1" applyFont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10" xfId="58" applyFont="1" applyBorder="1" applyAlignment="1">
      <alignment horizontal="center" vertical="center"/>
      <protection/>
    </xf>
    <xf numFmtId="0" fontId="55" fillId="0" borderId="16" xfId="0" applyFont="1" applyBorder="1" applyAlignment="1">
      <alignment horizontal="justify" vertical="center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56" fillId="0" borderId="27" xfId="0" applyFont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16" xfId="58" applyFont="1" applyFill="1" applyBorder="1" applyAlignment="1">
      <alignment vertical="center"/>
      <protection/>
    </xf>
    <xf numFmtId="0" fontId="54" fillId="0" borderId="21" xfId="0" applyFont="1" applyBorder="1" applyAlignment="1">
      <alignment vertical="center"/>
    </xf>
    <xf numFmtId="0" fontId="54" fillId="0" borderId="16" xfId="0" applyFont="1" applyBorder="1" applyAlignment="1">
      <alignment horizontal="justify" vertical="center"/>
    </xf>
    <xf numFmtId="0" fontId="54" fillId="0" borderId="10" xfId="58" applyFont="1" applyBorder="1" applyAlignment="1">
      <alignment horizontal="center" vertical="center" wrapText="1"/>
      <protection/>
    </xf>
    <xf numFmtId="0" fontId="54" fillId="0" borderId="10" xfId="58" applyFont="1" applyBorder="1" applyAlignment="1">
      <alignment horizontal="center" vertical="center"/>
      <protection/>
    </xf>
    <xf numFmtId="0" fontId="54" fillId="0" borderId="0" xfId="58" applyFont="1" applyBorder="1" applyAlignment="1">
      <alignment vertical="center"/>
      <protection/>
    </xf>
    <xf numFmtId="0" fontId="54" fillId="0" borderId="0" xfId="58" applyFont="1" applyBorder="1" applyAlignment="1">
      <alignment horizontal="center" vertical="center"/>
      <protection/>
    </xf>
    <xf numFmtId="0" fontId="1" fillId="0" borderId="21" xfId="0" applyFont="1" applyBorder="1" applyAlignment="1">
      <alignment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14" fontId="1" fillId="0" borderId="27" xfId="0" applyNumberFormat="1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14" fontId="1" fillId="0" borderId="28" xfId="0" applyNumberFormat="1" applyFont="1" applyBorder="1" applyAlignment="1">
      <alignment horizontal="left" vertical="center" wrapText="1"/>
    </xf>
    <xf numFmtId="0" fontId="1" fillId="36" borderId="25" xfId="59" applyFont="1" applyFill="1" applyBorder="1" applyAlignment="1">
      <alignment horizontal="left" vertical="center"/>
      <protection/>
    </xf>
    <xf numFmtId="0" fontId="1" fillId="36" borderId="26" xfId="59" applyFont="1" applyFill="1" applyBorder="1" applyAlignment="1">
      <alignment horizontal="left" vertical="center"/>
      <protection/>
    </xf>
    <xf numFmtId="0" fontId="1" fillId="36" borderId="29" xfId="59" applyFont="1" applyFill="1" applyBorder="1" applyAlignment="1">
      <alignment horizontal="left" vertical="center"/>
      <protection/>
    </xf>
    <xf numFmtId="0" fontId="1" fillId="36" borderId="30" xfId="59" applyFont="1" applyFill="1" applyBorder="1" applyAlignment="1">
      <alignment horizontal="left" vertical="center"/>
      <protection/>
    </xf>
    <xf numFmtId="0" fontId="1" fillId="0" borderId="2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justify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 wrapText="1"/>
    </xf>
    <xf numFmtId="14" fontId="1" fillId="0" borderId="27" xfId="0" applyNumberFormat="1" applyFont="1" applyBorder="1" applyAlignment="1">
      <alignment horizontal="left" vertical="center" wrapText="1"/>
    </xf>
    <xf numFmtId="49" fontId="1" fillId="0" borderId="27" xfId="58" applyNumberFormat="1" applyFont="1" applyBorder="1" applyAlignment="1">
      <alignment horizontal="left" vertical="center"/>
      <protection/>
    </xf>
    <xf numFmtId="0" fontId="2" fillId="0" borderId="0" xfId="58" applyFont="1" applyBorder="1" applyAlignment="1">
      <alignment vertical="center"/>
      <protection/>
    </xf>
    <xf numFmtId="0" fontId="2" fillId="0" borderId="0" xfId="58" applyFont="1" applyBorder="1" applyAlignment="1">
      <alignment horizontal="center" vertical="center"/>
      <protection/>
    </xf>
    <xf numFmtId="0" fontId="54" fillId="0" borderId="20" xfId="0" applyFont="1" applyFill="1" applyBorder="1" applyAlignment="1">
      <alignment vertical="center" wrapText="1"/>
    </xf>
    <xf numFmtId="0" fontId="54" fillId="0" borderId="21" xfId="0" applyFont="1" applyFill="1" applyBorder="1" applyAlignment="1">
      <alignment vertical="center" wrapText="1"/>
    </xf>
    <xf numFmtId="0" fontId="54" fillId="35" borderId="16" xfId="0" applyFont="1" applyFill="1" applyBorder="1" applyAlignment="1">
      <alignment vertical="center" wrapText="1"/>
    </xf>
    <xf numFmtId="0" fontId="54" fillId="0" borderId="16" xfId="58" applyFont="1" applyBorder="1" applyAlignment="1">
      <alignment horizontal="left" vertical="center"/>
      <protection/>
    </xf>
    <xf numFmtId="0" fontId="54" fillId="0" borderId="16" xfId="58" applyFont="1" applyBorder="1" applyAlignment="1">
      <alignment vertical="center" wrapText="1"/>
      <protection/>
    </xf>
    <xf numFmtId="0" fontId="54" fillId="35" borderId="16" xfId="0" applyFont="1" applyFill="1" applyBorder="1" applyAlignment="1">
      <alignment wrapText="1"/>
    </xf>
    <xf numFmtId="0" fontId="54" fillId="0" borderId="29" xfId="0" applyFont="1" applyBorder="1" applyAlignment="1">
      <alignment horizontal="justify" vertical="center"/>
    </xf>
    <xf numFmtId="0" fontId="54" fillId="0" borderId="30" xfId="0" applyFont="1" applyBorder="1" applyAlignment="1">
      <alignment horizontal="justify" vertical="center"/>
    </xf>
    <xf numFmtId="0" fontId="54" fillId="0" borderId="28" xfId="0" applyFont="1" applyBorder="1" applyAlignment="1">
      <alignment vertical="center" wrapText="1"/>
    </xf>
    <xf numFmtId="0" fontId="54" fillId="0" borderId="28" xfId="58" applyFont="1" applyBorder="1" applyAlignment="1">
      <alignment horizontal="left" vertical="center"/>
      <protection/>
    </xf>
    <xf numFmtId="0" fontId="1" fillId="0" borderId="22" xfId="0" applyFont="1" applyBorder="1" applyAlignment="1">
      <alignment horizontal="center" vertical="center" wrapText="1"/>
    </xf>
    <xf numFmtId="0" fontId="54" fillId="0" borderId="23" xfId="0" applyFont="1" applyBorder="1" applyAlignment="1">
      <alignment vertical="center"/>
    </xf>
    <xf numFmtId="0" fontId="56" fillId="0" borderId="22" xfId="0" applyFont="1" applyBorder="1" applyAlignment="1">
      <alignment/>
    </xf>
    <xf numFmtId="0" fontId="54" fillId="0" borderId="22" xfId="58" applyFont="1" applyBorder="1" applyAlignment="1">
      <alignment horizontal="left" vertical="center"/>
      <protection/>
    </xf>
    <xf numFmtId="0" fontId="1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 wrapText="1"/>
    </xf>
    <xf numFmtId="0" fontId="56" fillId="0" borderId="0" xfId="0" applyFont="1" applyBorder="1" applyAlignment="1">
      <alignment/>
    </xf>
    <xf numFmtId="0" fontId="54" fillId="0" borderId="0" xfId="58" applyFont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1</xdr:row>
      <xdr:rowOff>28575</xdr:rowOff>
    </xdr:from>
    <xdr:to>
      <xdr:col>7</xdr:col>
      <xdr:colOff>590550</xdr:colOff>
      <xdr:row>1</xdr:row>
      <xdr:rowOff>333375</xdr:rowOff>
    </xdr:to>
    <xdr:pic>
      <xdr:nvPicPr>
        <xdr:cNvPr id="1" name="cmdSLG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400050"/>
          <a:ext cx="571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</xdr:row>
      <xdr:rowOff>19050</xdr:rowOff>
    </xdr:from>
    <xdr:to>
      <xdr:col>2</xdr:col>
      <xdr:colOff>2028825</xdr:colOff>
      <xdr:row>1</xdr:row>
      <xdr:rowOff>323850</xdr:rowOff>
    </xdr:to>
    <xdr:pic>
      <xdr:nvPicPr>
        <xdr:cNvPr id="2" name="cmdHotenG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390525"/>
          <a:ext cx="2019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19050</xdr:rowOff>
    </xdr:from>
    <xdr:to>
      <xdr:col>0</xdr:col>
      <xdr:colOff>428625</xdr:colOff>
      <xdr:row>1</xdr:row>
      <xdr:rowOff>323850</xdr:rowOff>
    </xdr:to>
    <xdr:pic>
      <xdr:nvPicPr>
        <xdr:cNvPr id="3" name="cmdST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390525"/>
          <a:ext cx="419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1</xdr:row>
      <xdr:rowOff>28575</xdr:rowOff>
    </xdr:from>
    <xdr:to>
      <xdr:col>8</xdr:col>
      <xdr:colOff>266700</xdr:colOff>
      <xdr:row>1</xdr:row>
      <xdr:rowOff>333375</xdr:rowOff>
    </xdr:to>
    <xdr:pic>
      <xdr:nvPicPr>
        <xdr:cNvPr id="4" name="cmdK13_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86575" y="400050"/>
          <a:ext cx="228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</xdr:row>
      <xdr:rowOff>28575</xdr:rowOff>
    </xdr:from>
    <xdr:to>
      <xdr:col>9</xdr:col>
      <xdr:colOff>276225</xdr:colOff>
      <xdr:row>1</xdr:row>
      <xdr:rowOff>333375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53350" y="400050"/>
          <a:ext cx="2381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</xdr:row>
      <xdr:rowOff>28575</xdr:rowOff>
    </xdr:from>
    <xdr:to>
      <xdr:col>9</xdr:col>
      <xdr:colOff>266700</xdr:colOff>
      <xdr:row>1</xdr:row>
      <xdr:rowOff>333375</xdr:rowOff>
    </xdr:to>
    <xdr:pic>
      <xdr:nvPicPr>
        <xdr:cNvPr id="6" name="cmdK13_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53350" y="400050"/>
          <a:ext cx="228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2933700</xdr:colOff>
      <xdr:row>0</xdr:row>
      <xdr:rowOff>0</xdr:rowOff>
    </xdr:from>
    <xdr:to>
      <xdr:col>3</xdr:col>
      <xdr:colOff>1285875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521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2733675</xdr:colOff>
      <xdr:row>0</xdr:row>
      <xdr:rowOff>0</xdr:rowOff>
    </xdr:from>
    <xdr:to>
      <xdr:col>3</xdr:col>
      <xdr:colOff>609600</xdr:colOff>
      <xdr:row>0</xdr:row>
      <xdr:rowOff>0</xdr:rowOff>
    </xdr:to>
    <xdr:sp>
      <xdr:nvSpPr>
        <xdr:cNvPr id="2" name="Line 5"/>
        <xdr:cNvSpPr>
          <a:spLocks/>
        </xdr:cNvSpPr>
      </xdr:nvSpPr>
      <xdr:spPr>
        <a:xfrm>
          <a:off x="501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</xdr:row>
      <xdr:rowOff>28575</xdr:rowOff>
    </xdr:from>
    <xdr:to>
      <xdr:col>1</xdr:col>
      <xdr:colOff>838200</xdr:colOff>
      <xdr:row>2</xdr:row>
      <xdr:rowOff>28575</xdr:rowOff>
    </xdr:to>
    <xdr:sp>
      <xdr:nvSpPr>
        <xdr:cNvPr id="1" name="Line 4"/>
        <xdr:cNvSpPr>
          <a:spLocks/>
        </xdr:cNvSpPr>
      </xdr:nvSpPr>
      <xdr:spPr>
        <a:xfrm>
          <a:off x="600075" y="4667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2</xdr:row>
      <xdr:rowOff>28575</xdr:rowOff>
    </xdr:from>
    <xdr:to>
      <xdr:col>1</xdr:col>
      <xdr:colOff>838200</xdr:colOff>
      <xdr:row>2</xdr:row>
      <xdr:rowOff>28575</xdr:rowOff>
    </xdr:to>
    <xdr:sp>
      <xdr:nvSpPr>
        <xdr:cNvPr id="2" name="Line 8"/>
        <xdr:cNvSpPr>
          <a:spLocks/>
        </xdr:cNvSpPr>
      </xdr:nvSpPr>
      <xdr:spPr>
        <a:xfrm>
          <a:off x="600075" y="4667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2</xdr:row>
      <xdr:rowOff>28575</xdr:rowOff>
    </xdr:from>
    <xdr:to>
      <xdr:col>1</xdr:col>
      <xdr:colOff>838200</xdr:colOff>
      <xdr:row>2</xdr:row>
      <xdr:rowOff>28575</xdr:rowOff>
    </xdr:to>
    <xdr:sp>
      <xdr:nvSpPr>
        <xdr:cNvPr id="3" name="Line 12"/>
        <xdr:cNvSpPr>
          <a:spLocks/>
        </xdr:cNvSpPr>
      </xdr:nvSpPr>
      <xdr:spPr>
        <a:xfrm>
          <a:off x="600075" y="4667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2</xdr:row>
      <xdr:rowOff>28575</xdr:rowOff>
    </xdr:from>
    <xdr:to>
      <xdr:col>1</xdr:col>
      <xdr:colOff>838200</xdr:colOff>
      <xdr:row>2</xdr:row>
      <xdr:rowOff>28575</xdr:rowOff>
    </xdr:to>
    <xdr:sp>
      <xdr:nvSpPr>
        <xdr:cNvPr id="4" name="Line 16"/>
        <xdr:cNvSpPr>
          <a:spLocks/>
        </xdr:cNvSpPr>
      </xdr:nvSpPr>
      <xdr:spPr>
        <a:xfrm>
          <a:off x="600075" y="4667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2</xdr:row>
      <xdr:rowOff>28575</xdr:rowOff>
    </xdr:from>
    <xdr:to>
      <xdr:col>1</xdr:col>
      <xdr:colOff>923925</xdr:colOff>
      <xdr:row>2</xdr:row>
      <xdr:rowOff>28575</xdr:rowOff>
    </xdr:to>
    <xdr:sp>
      <xdr:nvSpPr>
        <xdr:cNvPr id="5" name="Line 20"/>
        <xdr:cNvSpPr>
          <a:spLocks/>
        </xdr:cNvSpPr>
      </xdr:nvSpPr>
      <xdr:spPr>
        <a:xfrm>
          <a:off x="685800" y="4667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</xdr:row>
      <xdr:rowOff>28575</xdr:rowOff>
    </xdr:from>
    <xdr:to>
      <xdr:col>1</xdr:col>
      <xdr:colOff>838200</xdr:colOff>
      <xdr:row>2</xdr:row>
      <xdr:rowOff>28575</xdr:rowOff>
    </xdr:to>
    <xdr:sp>
      <xdr:nvSpPr>
        <xdr:cNvPr id="1" name="Line 4"/>
        <xdr:cNvSpPr>
          <a:spLocks/>
        </xdr:cNvSpPr>
      </xdr:nvSpPr>
      <xdr:spPr>
        <a:xfrm>
          <a:off x="533400" y="4667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2</xdr:row>
      <xdr:rowOff>28575</xdr:rowOff>
    </xdr:from>
    <xdr:to>
      <xdr:col>1</xdr:col>
      <xdr:colOff>838200</xdr:colOff>
      <xdr:row>2</xdr:row>
      <xdr:rowOff>28575</xdr:rowOff>
    </xdr:to>
    <xdr:sp>
      <xdr:nvSpPr>
        <xdr:cNvPr id="2" name="Line 8"/>
        <xdr:cNvSpPr>
          <a:spLocks/>
        </xdr:cNvSpPr>
      </xdr:nvSpPr>
      <xdr:spPr>
        <a:xfrm>
          <a:off x="533400" y="4667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2</xdr:row>
      <xdr:rowOff>28575</xdr:rowOff>
    </xdr:from>
    <xdr:to>
      <xdr:col>1</xdr:col>
      <xdr:colOff>838200</xdr:colOff>
      <xdr:row>2</xdr:row>
      <xdr:rowOff>28575</xdr:rowOff>
    </xdr:to>
    <xdr:sp>
      <xdr:nvSpPr>
        <xdr:cNvPr id="3" name="Line 12"/>
        <xdr:cNvSpPr>
          <a:spLocks/>
        </xdr:cNvSpPr>
      </xdr:nvSpPr>
      <xdr:spPr>
        <a:xfrm>
          <a:off x="533400" y="4667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2</xdr:row>
      <xdr:rowOff>28575</xdr:rowOff>
    </xdr:from>
    <xdr:to>
      <xdr:col>1</xdr:col>
      <xdr:colOff>838200</xdr:colOff>
      <xdr:row>2</xdr:row>
      <xdr:rowOff>28575</xdr:rowOff>
    </xdr:to>
    <xdr:sp>
      <xdr:nvSpPr>
        <xdr:cNvPr id="4" name="Line 16"/>
        <xdr:cNvSpPr>
          <a:spLocks/>
        </xdr:cNvSpPr>
      </xdr:nvSpPr>
      <xdr:spPr>
        <a:xfrm>
          <a:off x="533400" y="4667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2</xdr:row>
      <xdr:rowOff>28575</xdr:rowOff>
    </xdr:from>
    <xdr:to>
      <xdr:col>1</xdr:col>
      <xdr:colOff>923925</xdr:colOff>
      <xdr:row>2</xdr:row>
      <xdr:rowOff>28575</xdr:rowOff>
    </xdr:to>
    <xdr:sp>
      <xdr:nvSpPr>
        <xdr:cNvPr id="5" name="Line 20"/>
        <xdr:cNvSpPr>
          <a:spLocks/>
        </xdr:cNvSpPr>
      </xdr:nvSpPr>
      <xdr:spPr>
        <a:xfrm>
          <a:off x="619125" y="4667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S%20GIAO%20&#272;&#7872;%20T&#192;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AO VIEN"/>
      <sheetName val="DE TAI K13 DOT2"/>
      <sheetName val="DS giao de tai"/>
      <sheetName val="chua giao dơt 2"/>
      <sheetName val="bao cao TĐ"/>
    </sheetNames>
    <sheetDataSet>
      <sheetData sheetId="2">
        <row r="7">
          <cell r="H7" t="str">
            <v>CHƯA NỘP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1_GIAO_VIEN"/>
  <dimension ref="A1:J91"/>
  <sheetViews>
    <sheetView zoomScalePageLayoutView="0" workbookViewId="0" topLeftCell="A57">
      <selection activeCell="C80" sqref="C80"/>
    </sheetView>
  </sheetViews>
  <sheetFormatPr defaultColWidth="9.140625" defaultRowHeight="12.75"/>
  <cols>
    <col min="1" max="1" width="6.7109375" style="13" customWidth="1"/>
    <col min="2" max="2" width="10.140625" style="14" customWidth="1"/>
    <col min="3" max="3" width="30.7109375" style="15" customWidth="1"/>
    <col min="4" max="4" width="10.7109375" style="14" customWidth="1"/>
    <col min="5" max="5" width="14.140625" style="14" customWidth="1"/>
    <col min="6" max="7" width="10.7109375" style="14" customWidth="1"/>
    <col min="8" max="8" width="8.8515625" style="13" customWidth="1"/>
    <col min="9" max="10" width="13.00390625" style="14" customWidth="1"/>
    <col min="11" max="16384" width="9.140625" style="14" customWidth="1"/>
  </cols>
  <sheetData>
    <row r="1" spans="1:10" s="18" customFormat="1" ht="29.25" customHeight="1">
      <c r="A1" s="19" t="s">
        <v>47</v>
      </c>
      <c r="B1" s="19" t="s">
        <v>52</v>
      </c>
      <c r="C1" s="19" t="s">
        <v>28</v>
      </c>
      <c r="D1" s="19" t="s">
        <v>49</v>
      </c>
      <c r="E1" s="19" t="s">
        <v>50</v>
      </c>
      <c r="F1" s="19" t="s">
        <v>51</v>
      </c>
      <c r="G1" s="19" t="s">
        <v>48</v>
      </c>
      <c r="H1" s="19" t="s">
        <v>290</v>
      </c>
      <c r="I1" s="19" t="s">
        <v>291</v>
      </c>
      <c r="J1" s="19" t="s">
        <v>292</v>
      </c>
    </row>
    <row r="2" spans="1:10" s="18" customFormat="1" ht="27" customHeight="1">
      <c r="A2" s="19"/>
      <c r="B2" s="19"/>
      <c r="C2" s="19"/>
      <c r="D2" s="19"/>
      <c r="E2" s="19"/>
      <c r="F2" s="19"/>
      <c r="G2" s="19"/>
      <c r="H2" s="19"/>
      <c r="I2" s="24" t="e">
        <f>SUM(I3:I91)</f>
        <v>#REF!</v>
      </c>
      <c r="J2" s="24">
        <f>SUM(J3:J91)</f>
        <v>0</v>
      </c>
    </row>
    <row r="3" spans="1:10" ht="18.75" customHeight="1">
      <c r="A3" s="13">
        <v>1</v>
      </c>
      <c r="B3" s="14" t="str">
        <f>G3</f>
        <v>Á</v>
      </c>
      <c r="C3" s="15" t="s">
        <v>35</v>
      </c>
      <c r="D3" s="14" t="str">
        <f aca="true" t="shared" si="0" ref="D3:D34">LEFT(C3,FIND(" ",C3,1))</f>
        <v>GS.TS </v>
      </c>
      <c r="E3" s="14" t="str">
        <f aca="true" t="shared" si="1" ref="E3:E34">TRIM(MID(C3,LEN(D3)+1,LEN(C3)))</f>
        <v>Đặng Quang Á</v>
      </c>
      <c r="F3" s="14" t="str">
        <f aca="true" t="shared" si="2" ref="F3:F34">TRIM(LEFT(E3,LEN(E3)-LEN(G3)))</f>
        <v>Đặng Quang</v>
      </c>
      <c r="G3" s="14" t="str">
        <f aca="true" t="shared" si="3" ref="G3:G34">TRIM(IF(ISERROR(FIND(" ",C3)),C3,(MID(C3,FIND("*",SUBSTITUTE(C3," ","*",LEN(C3)-LEN(SUBSTITUTE(C3," ",""))))+1,100))))</f>
        <v>Á</v>
      </c>
      <c r="H3" s="13" t="str">
        <f aca="true" t="shared" si="4" ref="H3:H34">IF(COUNTIF($G$1:$G$81,G3)=1,"-",COUNTIF($G$1:$G$81,G3))</f>
        <v>-</v>
      </c>
      <c r="I3" s="14" t="e">
        <f aca="true" t="shared" si="5" ref="I3:I34">COUNTIF(_GVHD_K13_1,C3)</f>
        <v>#REF!</v>
      </c>
      <c r="J3" s="14">
        <f aca="true" t="shared" si="6" ref="J3:J34">COUNTIF(_GVHD_K13_2,C3)</f>
        <v>0</v>
      </c>
    </row>
    <row r="4" spans="1:10" ht="18.75" customHeight="1">
      <c r="A4" s="13">
        <v>2</v>
      </c>
      <c r="B4" s="14" t="str">
        <f>G4</f>
        <v>Ân</v>
      </c>
      <c r="C4" s="15" t="s">
        <v>43</v>
      </c>
      <c r="D4" s="14" t="str">
        <f t="shared" si="0"/>
        <v>PGS.TS </v>
      </c>
      <c r="E4" s="14" t="str">
        <f t="shared" si="1"/>
        <v>Nguyễn Tân Ân</v>
      </c>
      <c r="F4" s="14" t="str">
        <f t="shared" si="2"/>
        <v>Nguyễn Tân</v>
      </c>
      <c r="G4" s="14" t="str">
        <f t="shared" si="3"/>
        <v>Ân</v>
      </c>
      <c r="H4" s="13" t="str">
        <f t="shared" si="4"/>
        <v>-</v>
      </c>
      <c r="I4" s="14" t="e">
        <f t="shared" si="5"/>
        <v>#REF!</v>
      </c>
      <c r="J4" s="14">
        <f t="shared" si="6"/>
        <v>0</v>
      </c>
    </row>
    <row r="5" spans="1:10" ht="15">
      <c r="A5" s="13">
        <v>3</v>
      </c>
      <c r="B5" s="17" t="str">
        <f>G5</f>
        <v>Anh</v>
      </c>
      <c r="C5" s="15" t="s">
        <v>25</v>
      </c>
      <c r="D5" s="14" t="str">
        <f t="shared" si="0"/>
        <v>TS </v>
      </c>
      <c r="E5" s="14" t="str">
        <f t="shared" si="1"/>
        <v>Đào Nam Anh</v>
      </c>
      <c r="F5" s="14" t="str">
        <f t="shared" si="2"/>
        <v>Đào Nam</v>
      </c>
      <c r="G5" s="14" t="str">
        <f t="shared" si="3"/>
        <v>Anh</v>
      </c>
      <c r="H5" s="13">
        <f t="shared" si="4"/>
        <v>2</v>
      </c>
      <c r="I5" s="14" t="e">
        <f t="shared" si="5"/>
        <v>#REF!</v>
      </c>
      <c r="J5" s="14">
        <f t="shared" si="6"/>
        <v>0</v>
      </c>
    </row>
    <row r="6" spans="1:10" ht="18.75" customHeight="1">
      <c r="A6" s="13">
        <v>4</v>
      </c>
      <c r="B6" s="17" t="s">
        <v>248</v>
      </c>
      <c r="C6" s="15" t="s">
        <v>247</v>
      </c>
      <c r="D6" s="14" t="str">
        <f t="shared" si="0"/>
        <v>TS </v>
      </c>
      <c r="E6" s="14" t="str">
        <f t="shared" si="1"/>
        <v>Nguyễn Việt Anh</v>
      </c>
      <c r="F6" s="14" t="str">
        <f t="shared" si="2"/>
        <v>Nguyễn Việt</v>
      </c>
      <c r="G6" s="14" t="str">
        <f t="shared" si="3"/>
        <v>Anh</v>
      </c>
      <c r="H6" s="13">
        <f t="shared" si="4"/>
        <v>2</v>
      </c>
      <c r="I6" s="14" t="e">
        <f t="shared" si="5"/>
        <v>#REF!</v>
      </c>
      <c r="J6" s="14">
        <f t="shared" si="6"/>
        <v>0</v>
      </c>
    </row>
    <row r="7" spans="1:10" ht="18.75" customHeight="1">
      <c r="A7" s="13">
        <v>5</v>
      </c>
      <c r="B7" s="14" t="str">
        <f>G7</f>
        <v>Ất</v>
      </c>
      <c r="C7" s="15" t="s">
        <v>72</v>
      </c>
      <c r="D7" s="14" t="str">
        <f t="shared" si="0"/>
        <v>PGS.TS </v>
      </c>
      <c r="E7" s="14" t="str">
        <f t="shared" si="1"/>
        <v>Phạm Văn Ất</v>
      </c>
      <c r="F7" s="14" t="str">
        <f t="shared" si="2"/>
        <v>Phạm Văn</v>
      </c>
      <c r="G7" s="14" t="str">
        <f t="shared" si="3"/>
        <v>Ất</v>
      </c>
      <c r="H7" s="13" t="str">
        <f t="shared" si="4"/>
        <v>-</v>
      </c>
      <c r="I7" s="14" t="e">
        <f t="shared" si="5"/>
        <v>#REF!</v>
      </c>
      <c r="J7" s="14">
        <f t="shared" si="6"/>
        <v>0</v>
      </c>
    </row>
    <row r="8" spans="1:10" ht="18.75" customHeight="1">
      <c r="A8" s="13">
        <v>6</v>
      </c>
      <c r="B8" s="14" t="str">
        <f>G8</f>
        <v>Ban</v>
      </c>
      <c r="C8" s="15" t="s">
        <v>1</v>
      </c>
      <c r="D8" s="14" t="str">
        <f t="shared" si="0"/>
        <v>PGS.TS </v>
      </c>
      <c r="E8" s="14" t="str">
        <f t="shared" si="1"/>
        <v>Đoàn Văn Ban</v>
      </c>
      <c r="F8" s="14" t="str">
        <f t="shared" si="2"/>
        <v>Đoàn Văn</v>
      </c>
      <c r="G8" s="14" t="str">
        <f t="shared" si="3"/>
        <v>Ban</v>
      </c>
      <c r="H8" s="13" t="str">
        <f t="shared" si="4"/>
        <v>-</v>
      </c>
      <c r="I8" s="14" t="e">
        <f t="shared" si="5"/>
        <v>#REF!</v>
      </c>
      <c r="J8" s="14">
        <f t="shared" si="6"/>
        <v>0</v>
      </c>
    </row>
    <row r="9" spans="1:10" ht="18.75" customHeight="1">
      <c r="A9" s="13">
        <v>7</v>
      </c>
      <c r="B9" s="14" t="str">
        <f>G9</f>
        <v>Bình</v>
      </c>
      <c r="C9" s="15" t="s">
        <v>41</v>
      </c>
      <c r="D9" s="14" t="str">
        <f t="shared" si="0"/>
        <v>PGS.TS </v>
      </c>
      <c r="E9" s="14" t="str">
        <f t="shared" si="1"/>
        <v>Phạm Việt Bình</v>
      </c>
      <c r="F9" s="14" t="str">
        <f t="shared" si="2"/>
        <v>Phạm Việt</v>
      </c>
      <c r="G9" s="14" t="str">
        <f t="shared" si="3"/>
        <v>Bình</v>
      </c>
      <c r="H9" s="13" t="str">
        <f t="shared" si="4"/>
        <v>-</v>
      </c>
      <c r="I9" s="14" t="e">
        <f t="shared" si="5"/>
        <v>#REF!</v>
      </c>
      <c r="J9" s="14">
        <f t="shared" si="6"/>
        <v>0</v>
      </c>
    </row>
    <row r="10" spans="1:10" ht="18.75" customHeight="1">
      <c r="A10" s="13">
        <v>8</v>
      </c>
      <c r="B10" s="14" t="str">
        <f>G10</f>
        <v>Canh</v>
      </c>
      <c r="C10" s="15" t="s">
        <v>81</v>
      </c>
      <c r="D10" s="14" t="str">
        <f t="shared" si="0"/>
        <v>TS </v>
      </c>
      <c r="E10" s="14" t="str">
        <f t="shared" si="1"/>
        <v>Hồ Văn Canh</v>
      </c>
      <c r="F10" s="14" t="str">
        <f t="shared" si="2"/>
        <v>Hồ Văn</v>
      </c>
      <c r="G10" s="14" t="str">
        <f t="shared" si="3"/>
        <v>Canh</v>
      </c>
      <c r="H10" s="13" t="str">
        <f t="shared" si="4"/>
        <v>-</v>
      </c>
      <c r="I10" s="14" t="e">
        <f t="shared" si="5"/>
        <v>#REF!</v>
      </c>
      <c r="J10" s="14">
        <f t="shared" si="6"/>
        <v>0</v>
      </c>
    </row>
    <row r="11" spans="1:10" ht="18.75" customHeight="1">
      <c r="A11" s="13">
        <v>9</v>
      </c>
      <c r="B11" s="14" t="s">
        <v>249</v>
      </c>
      <c r="C11" s="15" t="s">
        <v>246</v>
      </c>
      <c r="D11" s="14" t="str">
        <f t="shared" si="0"/>
        <v>TS </v>
      </c>
      <c r="E11" s="14" t="str">
        <f t="shared" si="1"/>
        <v>Dương Chính Cương</v>
      </c>
      <c r="F11" s="14" t="str">
        <f t="shared" si="2"/>
        <v>Dương Chính</v>
      </c>
      <c r="G11" s="14" t="str">
        <f t="shared" si="3"/>
        <v>Cương</v>
      </c>
      <c r="H11" s="13">
        <f t="shared" si="4"/>
        <v>2</v>
      </c>
      <c r="I11" s="14" t="e">
        <f t="shared" si="5"/>
        <v>#REF!</v>
      </c>
      <c r="J11" s="14">
        <f t="shared" si="6"/>
        <v>0</v>
      </c>
    </row>
    <row r="12" spans="1:10" ht="15">
      <c r="A12" s="13">
        <v>10</v>
      </c>
      <c r="B12" s="14" t="s">
        <v>294</v>
      </c>
      <c r="C12" s="15" t="s">
        <v>26</v>
      </c>
      <c r="D12" s="14" t="str">
        <f t="shared" si="0"/>
        <v>TS </v>
      </c>
      <c r="E12" s="14" t="str">
        <f t="shared" si="1"/>
        <v>Nguyễn Ngọc Cương</v>
      </c>
      <c r="F12" s="14" t="str">
        <f t="shared" si="2"/>
        <v>Nguyễn Ngọc</v>
      </c>
      <c r="G12" s="14" t="str">
        <f t="shared" si="3"/>
        <v>Cương</v>
      </c>
      <c r="H12" s="13">
        <f t="shared" si="4"/>
        <v>2</v>
      </c>
      <c r="I12" s="14" t="e">
        <f t="shared" si="5"/>
        <v>#REF!</v>
      </c>
      <c r="J12" s="14">
        <f t="shared" si="6"/>
        <v>0</v>
      </c>
    </row>
    <row r="13" spans="1:10" ht="18.75" customHeight="1">
      <c r="A13" s="13">
        <v>11</v>
      </c>
      <c r="B13" s="14" t="str">
        <f>G13</f>
        <v>Cường</v>
      </c>
      <c r="C13" s="14" t="s">
        <v>40</v>
      </c>
      <c r="D13" s="14" t="str">
        <f t="shared" si="0"/>
        <v>TS </v>
      </c>
      <c r="E13" s="14" t="str">
        <f t="shared" si="1"/>
        <v>Nguyễn Cường</v>
      </c>
      <c r="F13" s="14" t="str">
        <f t="shared" si="2"/>
        <v>Nguyễn</v>
      </c>
      <c r="G13" s="14" t="str">
        <f t="shared" si="3"/>
        <v>Cường</v>
      </c>
      <c r="H13" s="13" t="str">
        <f t="shared" si="4"/>
        <v>-</v>
      </c>
      <c r="I13" s="14" t="e">
        <f t="shared" si="5"/>
        <v>#REF!</v>
      </c>
      <c r="J13" s="14">
        <f t="shared" si="6"/>
        <v>0</v>
      </c>
    </row>
    <row r="14" spans="1:10" ht="18.75" customHeight="1">
      <c r="A14" s="13">
        <v>12</v>
      </c>
      <c r="B14" s="14" t="str">
        <f>G14</f>
        <v>Điều</v>
      </c>
      <c r="C14" s="14" t="s">
        <v>20</v>
      </c>
      <c r="D14" s="14" t="str">
        <f t="shared" si="0"/>
        <v>TS </v>
      </c>
      <c r="E14" s="14" t="str">
        <f t="shared" si="1"/>
        <v>Nguyễn Công Điều</v>
      </c>
      <c r="F14" s="14" t="str">
        <f t="shared" si="2"/>
        <v>Nguyễn Công</v>
      </c>
      <c r="G14" s="14" t="str">
        <f t="shared" si="3"/>
        <v>Điều</v>
      </c>
      <c r="H14" s="13" t="str">
        <f t="shared" si="4"/>
        <v>-</v>
      </c>
      <c r="I14" s="14" t="e">
        <f t="shared" si="5"/>
        <v>#REF!</v>
      </c>
      <c r="J14" s="14">
        <f t="shared" si="6"/>
        <v>0</v>
      </c>
    </row>
    <row r="15" spans="1:10" ht="18.75" customHeight="1">
      <c r="A15" s="13">
        <v>13</v>
      </c>
      <c r="B15" s="14" t="str">
        <f>G15</f>
        <v>Đông</v>
      </c>
      <c r="C15" s="15" t="s">
        <v>97</v>
      </c>
      <c r="D15" s="14" t="str">
        <f t="shared" si="0"/>
        <v>TS </v>
      </c>
      <c r="E15" s="14" t="str">
        <f t="shared" si="1"/>
        <v>Đỗ Đức Đông</v>
      </c>
      <c r="F15" s="14" t="str">
        <f t="shared" si="2"/>
        <v>Đỗ Đức</v>
      </c>
      <c r="G15" s="14" t="str">
        <f t="shared" si="3"/>
        <v>Đông</v>
      </c>
      <c r="H15" s="13" t="str">
        <f t="shared" si="4"/>
        <v>-</v>
      </c>
      <c r="I15" s="14" t="e">
        <f t="shared" si="5"/>
        <v>#REF!</v>
      </c>
      <c r="J15" s="14">
        <f t="shared" si="6"/>
        <v>0</v>
      </c>
    </row>
    <row r="16" spans="1:10" ht="18.75" customHeight="1">
      <c r="A16" s="13">
        <v>14</v>
      </c>
      <c r="B16" s="17" t="s">
        <v>60</v>
      </c>
      <c r="C16" s="15" t="s">
        <v>8</v>
      </c>
      <c r="D16" s="14" t="str">
        <f t="shared" si="0"/>
        <v>PGS.TS </v>
      </c>
      <c r="E16" s="14" t="str">
        <f t="shared" si="1"/>
        <v>Đặng Văn Đức</v>
      </c>
      <c r="F16" s="14" t="str">
        <f t="shared" si="2"/>
        <v>Đặng Văn</v>
      </c>
      <c r="G16" s="14" t="str">
        <f t="shared" si="3"/>
        <v>Đức</v>
      </c>
      <c r="H16" s="13">
        <f t="shared" si="4"/>
        <v>2</v>
      </c>
      <c r="I16" s="14" t="e">
        <f t="shared" si="5"/>
        <v>#REF!</v>
      </c>
      <c r="J16" s="14">
        <f t="shared" si="6"/>
        <v>0</v>
      </c>
    </row>
    <row r="17" spans="1:10" ht="18.75" customHeight="1">
      <c r="A17" s="13">
        <v>15</v>
      </c>
      <c r="B17" s="17" t="s">
        <v>62</v>
      </c>
      <c r="C17" s="15" t="s">
        <v>6</v>
      </c>
      <c r="D17" s="14" t="str">
        <f t="shared" si="0"/>
        <v>TS </v>
      </c>
      <c r="E17" s="14" t="str">
        <f t="shared" si="1"/>
        <v>Nguyễn Huy Đức</v>
      </c>
      <c r="F17" s="14" t="str">
        <f t="shared" si="2"/>
        <v>Nguyễn Huy</v>
      </c>
      <c r="G17" s="14" t="str">
        <f t="shared" si="3"/>
        <v>Đức</v>
      </c>
      <c r="H17" s="13">
        <f t="shared" si="4"/>
        <v>2</v>
      </c>
      <c r="I17" s="14" t="e">
        <f t="shared" si="5"/>
        <v>#REF!</v>
      </c>
      <c r="J17" s="14">
        <f t="shared" si="6"/>
        <v>0</v>
      </c>
    </row>
    <row r="18" spans="1:10" ht="18.75" customHeight="1">
      <c r="A18" s="13">
        <v>16</v>
      </c>
      <c r="B18" s="17" t="s">
        <v>61</v>
      </c>
      <c r="C18" s="15" t="s">
        <v>3</v>
      </c>
      <c r="D18" s="14" t="str">
        <f t="shared" si="0"/>
        <v>PGS.TS </v>
      </c>
      <c r="E18" s="14" t="str">
        <f t="shared" si="1"/>
        <v>Lê Bá Dũng</v>
      </c>
      <c r="F18" s="14" t="str">
        <f t="shared" si="2"/>
        <v>Lê Bá</v>
      </c>
      <c r="G18" s="14" t="str">
        <f t="shared" si="3"/>
        <v>Dũng</v>
      </c>
      <c r="H18" s="13">
        <f t="shared" si="4"/>
        <v>4</v>
      </c>
      <c r="I18" s="14" t="e">
        <f t="shared" si="5"/>
        <v>#REF!</v>
      </c>
      <c r="J18" s="14">
        <f t="shared" si="6"/>
        <v>0</v>
      </c>
    </row>
    <row r="19" spans="1:10" ht="18.75" customHeight="1">
      <c r="A19" s="13">
        <v>17</v>
      </c>
      <c r="B19" s="17" t="s">
        <v>63</v>
      </c>
      <c r="C19" s="15" t="s">
        <v>42</v>
      </c>
      <c r="D19" s="14" t="str">
        <f t="shared" si="0"/>
        <v>TS </v>
      </c>
      <c r="E19" s="14" t="str">
        <f t="shared" si="1"/>
        <v>Lương Thế Dũng</v>
      </c>
      <c r="F19" s="14" t="str">
        <f t="shared" si="2"/>
        <v>Lương Thế</v>
      </c>
      <c r="G19" s="14" t="str">
        <f t="shared" si="3"/>
        <v>Dũng</v>
      </c>
      <c r="H19" s="13">
        <f t="shared" si="4"/>
        <v>4</v>
      </c>
      <c r="I19" s="14" t="e">
        <f t="shared" si="5"/>
        <v>#REF!</v>
      </c>
      <c r="J19" s="14">
        <f t="shared" si="6"/>
        <v>0</v>
      </c>
    </row>
    <row r="20" spans="1:10" ht="18.75" customHeight="1">
      <c r="A20" s="13">
        <v>18</v>
      </c>
      <c r="B20" s="17" t="s">
        <v>64</v>
      </c>
      <c r="C20" s="15" t="s">
        <v>16</v>
      </c>
      <c r="D20" s="14" t="str">
        <f t="shared" si="0"/>
        <v>TS </v>
      </c>
      <c r="E20" s="14" t="str">
        <f t="shared" si="1"/>
        <v>Nguyễn Đức Dũng</v>
      </c>
      <c r="F20" s="14" t="str">
        <f t="shared" si="2"/>
        <v>Nguyễn Đức</v>
      </c>
      <c r="G20" s="14" t="str">
        <f t="shared" si="3"/>
        <v>Dũng</v>
      </c>
      <c r="H20" s="13">
        <f t="shared" si="4"/>
        <v>4</v>
      </c>
      <c r="I20" s="14" t="e">
        <f t="shared" si="5"/>
        <v>#REF!</v>
      </c>
      <c r="J20" s="14">
        <f t="shared" si="6"/>
        <v>0</v>
      </c>
    </row>
    <row r="21" spans="1:10" ht="18.75" customHeight="1">
      <c r="A21" s="13">
        <v>19</v>
      </c>
      <c r="B21" s="17" t="s">
        <v>100</v>
      </c>
      <c r="C21" s="15" t="s">
        <v>87</v>
      </c>
      <c r="D21" s="14" t="str">
        <f t="shared" si="0"/>
        <v>TS </v>
      </c>
      <c r="E21" s="14" t="str">
        <f t="shared" si="1"/>
        <v>Trần Văn Dũng</v>
      </c>
      <c r="F21" s="14" t="str">
        <f t="shared" si="2"/>
        <v>Trần Văn</v>
      </c>
      <c r="G21" s="14" t="str">
        <f t="shared" si="3"/>
        <v>Dũng</v>
      </c>
      <c r="H21" s="13">
        <f t="shared" si="4"/>
        <v>4</v>
      </c>
      <c r="I21" s="14" t="e">
        <f t="shared" si="5"/>
        <v>#REF!</v>
      </c>
      <c r="J21" s="14">
        <f t="shared" si="6"/>
        <v>0</v>
      </c>
    </row>
    <row r="22" spans="1:10" ht="15">
      <c r="A22" s="13">
        <v>20</v>
      </c>
      <c r="B22" s="14" t="s">
        <v>250</v>
      </c>
      <c r="C22" s="15" t="s">
        <v>251</v>
      </c>
      <c r="D22" s="14" t="str">
        <f t="shared" si="0"/>
        <v>TS </v>
      </c>
      <c r="E22" s="14" t="str">
        <f t="shared" si="1"/>
        <v>Nguyễn Long Giang</v>
      </c>
      <c r="F22" s="14" t="str">
        <f t="shared" si="2"/>
        <v>Nguyễn Long</v>
      </c>
      <c r="G22" s="14" t="str">
        <f t="shared" si="3"/>
        <v>Giang</v>
      </c>
      <c r="H22" s="13">
        <f t="shared" si="4"/>
        <v>2</v>
      </c>
      <c r="I22" s="14" t="e">
        <f t="shared" si="5"/>
        <v>#REF!</v>
      </c>
      <c r="J22" s="14">
        <f t="shared" si="6"/>
        <v>0</v>
      </c>
    </row>
    <row r="23" spans="1:10" ht="18.75" customHeight="1">
      <c r="A23" s="13">
        <v>21</v>
      </c>
      <c r="B23" s="14" t="s">
        <v>295</v>
      </c>
      <c r="C23" s="15" t="s">
        <v>4</v>
      </c>
      <c r="D23" s="14" t="str">
        <f t="shared" si="0"/>
        <v>TS </v>
      </c>
      <c r="E23" s="14" t="str">
        <f t="shared" si="1"/>
        <v>Phạm Thanh Giang</v>
      </c>
      <c r="F23" s="14" t="str">
        <f t="shared" si="2"/>
        <v>Phạm Thanh</v>
      </c>
      <c r="G23" s="14" t="str">
        <f t="shared" si="3"/>
        <v>Giang</v>
      </c>
      <c r="H23" s="13">
        <f t="shared" si="4"/>
        <v>2</v>
      </c>
      <c r="I23" s="14" t="e">
        <f t="shared" si="5"/>
        <v>#REF!</v>
      </c>
      <c r="J23" s="14">
        <f t="shared" si="6"/>
        <v>0</v>
      </c>
    </row>
    <row r="24" spans="1:10" ht="18.75" customHeight="1">
      <c r="A24" s="13">
        <v>22</v>
      </c>
      <c r="B24" s="17" t="s">
        <v>122</v>
      </c>
      <c r="C24" s="15" t="s">
        <v>119</v>
      </c>
      <c r="D24" s="14" t="str">
        <f t="shared" si="0"/>
        <v>PGS.TS </v>
      </c>
      <c r="E24" s="14" t="str">
        <f t="shared" si="1"/>
        <v>Hồ Cẩm Hà</v>
      </c>
      <c r="F24" s="14" t="str">
        <f t="shared" si="2"/>
        <v>Hồ Cẩm</v>
      </c>
      <c r="G24" s="14" t="str">
        <f t="shared" si="3"/>
        <v>Hà</v>
      </c>
      <c r="H24" s="13">
        <f t="shared" si="4"/>
        <v>2</v>
      </c>
      <c r="I24" s="14" t="e">
        <f t="shared" si="5"/>
        <v>#REF!</v>
      </c>
      <c r="J24" s="14">
        <f t="shared" si="6"/>
        <v>0</v>
      </c>
    </row>
    <row r="25" spans="1:10" ht="18.75" customHeight="1">
      <c r="A25" s="13">
        <v>23</v>
      </c>
      <c r="B25" s="17" t="s">
        <v>296</v>
      </c>
      <c r="C25" s="15" t="s">
        <v>90</v>
      </c>
      <c r="D25" s="14" t="str">
        <f t="shared" si="0"/>
        <v>TS </v>
      </c>
      <c r="E25" s="14" t="str">
        <f t="shared" si="1"/>
        <v>Phạm Thanh Hà</v>
      </c>
      <c r="F25" s="14" t="str">
        <f t="shared" si="2"/>
        <v>Phạm Thanh</v>
      </c>
      <c r="G25" s="14" t="str">
        <f t="shared" si="3"/>
        <v>Hà</v>
      </c>
      <c r="H25" s="13">
        <f t="shared" si="4"/>
        <v>2</v>
      </c>
      <c r="I25" s="14" t="e">
        <f t="shared" si="5"/>
        <v>#REF!</v>
      </c>
      <c r="J25" s="14">
        <f t="shared" si="6"/>
        <v>0</v>
      </c>
    </row>
    <row r="26" spans="1:10" ht="18.75" customHeight="1">
      <c r="A26" s="13">
        <v>24</v>
      </c>
      <c r="B26" s="14" t="str">
        <f>G26</f>
        <v>Hải</v>
      </c>
      <c r="C26" s="14" t="s">
        <v>39</v>
      </c>
      <c r="D26" s="14" t="str">
        <f t="shared" si="0"/>
        <v>TS </v>
      </c>
      <c r="E26" s="14" t="str">
        <f t="shared" si="1"/>
        <v>Trương Hà Hải</v>
      </c>
      <c r="F26" s="14" t="str">
        <f t="shared" si="2"/>
        <v>Trương Hà</v>
      </c>
      <c r="G26" s="14" t="str">
        <f t="shared" si="3"/>
        <v>Hải</v>
      </c>
      <c r="H26" s="13" t="str">
        <f t="shared" si="4"/>
        <v>-</v>
      </c>
      <c r="I26" s="14" t="e">
        <f t="shared" si="5"/>
        <v>#REF!</v>
      </c>
      <c r="J26" s="14">
        <f t="shared" si="6"/>
        <v>0</v>
      </c>
    </row>
    <row r="27" spans="1:10" ht="18.75" customHeight="1">
      <c r="A27" s="13">
        <v>25</v>
      </c>
      <c r="B27" s="14" t="str">
        <f>G27</f>
        <v>Hiền</v>
      </c>
      <c r="C27" s="15" t="s">
        <v>124</v>
      </c>
      <c r="D27" s="14" t="str">
        <f t="shared" si="0"/>
        <v>TS </v>
      </c>
      <c r="E27" s="14" t="str">
        <f t="shared" si="1"/>
        <v>Đặng Thị Thu Hiền</v>
      </c>
      <c r="F27" s="14" t="str">
        <f t="shared" si="2"/>
        <v>Đặng Thị Thu</v>
      </c>
      <c r="G27" s="14" t="str">
        <f t="shared" si="3"/>
        <v>Hiền</v>
      </c>
      <c r="H27" s="13" t="str">
        <f t="shared" si="4"/>
        <v>-</v>
      </c>
      <c r="I27" s="14" t="e">
        <f t="shared" si="5"/>
        <v>#REF!</v>
      </c>
      <c r="J27" s="14">
        <f t="shared" si="6"/>
        <v>0</v>
      </c>
    </row>
    <row r="28" spans="1:10" ht="18.75" customHeight="1">
      <c r="A28" s="13">
        <v>26</v>
      </c>
      <c r="B28" s="14" t="str">
        <f>G28</f>
        <v>Hiếu</v>
      </c>
      <c r="C28" s="15" t="s">
        <v>88</v>
      </c>
      <c r="D28" s="14" t="str">
        <f t="shared" si="0"/>
        <v>TS </v>
      </c>
      <c r="E28" s="14" t="str">
        <f t="shared" si="1"/>
        <v>Phan Xuân Hiếu</v>
      </c>
      <c r="F28" s="14" t="str">
        <f t="shared" si="2"/>
        <v>Phan Xuân</v>
      </c>
      <c r="G28" s="14" t="str">
        <f t="shared" si="3"/>
        <v>Hiếu</v>
      </c>
      <c r="H28" s="13" t="str">
        <f t="shared" si="4"/>
        <v>-</v>
      </c>
      <c r="I28" s="14" t="e">
        <f t="shared" si="5"/>
        <v>#REF!</v>
      </c>
      <c r="J28" s="14">
        <f t="shared" si="6"/>
        <v>0</v>
      </c>
    </row>
    <row r="29" spans="1:10" ht="18.75" customHeight="1">
      <c r="A29" s="13">
        <v>27</v>
      </c>
      <c r="B29" s="14" t="s">
        <v>101</v>
      </c>
      <c r="C29" s="15" t="s">
        <v>93</v>
      </c>
      <c r="D29" s="14" t="str">
        <f t="shared" si="0"/>
        <v>PGS.TS </v>
      </c>
      <c r="E29" s="14" t="str">
        <f t="shared" si="1"/>
        <v>Nguyễn Đình Hóa</v>
      </c>
      <c r="F29" s="14" t="str">
        <f t="shared" si="2"/>
        <v>Nguyễn Đình</v>
      </c>
      <c r="G29" s="14" t="str">
        <f t="shared" si="3"/>
        <v>Hóa</v>
      </c>
      <c r="H29" s="13">
        <f t="shared" si="4"/>
        <v>2</v>
      </c>
      <c r="I29" s="14" t="e">
        <f t="shared" si="5"/>
        <v>#REF!</v>
      </c>
      <c r="J29" s="14">
        <f t="shared" si="6"/>
        <v>0</v>
      </c>
    </row>
    <row r="30" spans="1:10" ht="18.75" customHeight="1">
      <c r="A30" s="13">
        <v>28</v>
      </c>
      <c r="B30" s="14" t="s">
        <v>102</v>
      </c>
      <c r="C30" s="15" t="s">
        <v>92</v>
      </c>
      <c r="D30" s="14" t="str">
        <f t="shared" si="0"/>
        <v>TS </v>
      </c>
      <c r="E30" s="14" t="str">
        <f t="shared" si="1"/>
        <v>Nguyễn Ngọc Hóa</v>
      </c>
      <c r="F30" s="14" t="str">
        <f t="shared" si="2"/>
        <v>Nguyễn Ngọc</v>
      </c>
      <c r="G30" s="14" t="str">
        <f t="shared" si="3"/>
        <v>Hóa</v>
      </c>
      <c r="H30" s="13">
        <f t="shared" si="4"/>
        <v>2</v>
      </c>
      <c r="I30" s="14" t="e">
        <f t="shared" si="5"/>
        <v>#REF!</v>
      </c>
      <c r="J30" s="14">
        <f t="shared" si="6"/>
        <v>0</v>
      </c>
    </row>
    <row r="31" spans="1:10" ht="18.75" customHeight="1">
      <c r="A31" s="13">
        <v>29</v>
      </c>
      <c r="B31" s="14" t="str">
        <f>G31</f>
        <v>Hồng</v>
      </c>
      <c r="C31" s="15" t="s">
        <v>10</v>
      </c>
      <c r="D31" s="14" t="str">
        <f t="shared" si="0"/>
        <v>PGS.TS </v>
      </c>
      <c r="E31" s="14" t="str">
        <f t="shared" si="1"/>
        <v>Bùi Thế Hồng</v>
      </c>
      <c r="F31" s="14" t="str">
        <f t="shared" si="2"/>
        <v>Bùi Thế</v>
      </c>
      <c r="G31" s="14" t="str">
        <f t="shared" si="3"/>
        <v>Hồng</v>
      </c>
      <c r="H31" s="13" t="str">
        <f t="shared" si="4"/>
        <v>-</v>
      </c>
      <c r="I31" s="14" t="e">
        <f t="shared" si="5"/>
        <v>#REF!</v>
      </c>
      <c r="J31" s="14">
        <f t="shared" si="6"/>
        <v>0</v>
      </c>
    </row>
    <row r="32" spans="1:10" ht="18.75" customHeight="1">
      <c r="A32" s="13">
        <v>30</v>
      </c>
      <c r="B32" s="14" t="str">
        <f>G32</f>
        <v>Hưng</v>
      </c>
      <c r="C32" s="14" t="s">
        <v>27</v>
      </c>
      <c r="D32" s="14" t="str">
        <f t="shared" si="0"/>
        <v>PGS.TS </v>
      </c>
      <c r="E32" s="14" t="str">
        <f t="shared" si="1"/>
        <v>Vũ Chấn Hưng</v>
      </c>
      <c r="F32" s="14" t="str">
        <f t="shared" si="2"/>
        <v>Vũ Chấn</v>
      </c>
      <c r="G32" s="14" t="str">
        <f t="shared" si="3"/>
        <v>Hưng</v>
      </c>
      <c r="H32" s="13" t="str">
        <f t="shared" si="4"/>
        <v>-</v>
      </c>
      <c r="I32" s="14" t="e">
        <f t="shared" si="5"/>
        <v>#REF!</v>
      </c>
      <c r="J32" s="14">
        <f t="shared" si="6"/>
        <v>0</v>
      </c>
    </row>
    <row r="33" spans="1:10" ht="18.75" customHeight="1">
      <c r="A33" s="13">
        <v>31</v>
      </c>
      <c r="B33" s="17" t="s">
        <v>130</v>
      </c>
      <c r="C33" s="14" t="s">
        <v>44</v>
      </c>
      <c r="D33" s="14" t="str">
        <f t="shared" si="0"/>
        <v>TS </v>
      </c>
      <c r="E33" s="14" t="str">
        <f t="shared" si="1"/>
        <v>Hồ Văn Hương</v>
      </c>
      <c r="F33" s="14" t="str">
        <f t="shared" si="2"/>
        <v>Hồ Văn</v>
      </c>
      <c r="G33" s="14" t="str">
        <f t="shared" si="3"/>
        <v>Hương</v>
      </c>
      <c r="H33" s="13">
        <f t="shared" si="4"/>
        <v>2</v>
      </c>
      <c r="I33" s="14" t="e">
        <f t="shared" si="5"/>
        <v>#REF!</v>
      </c>
      <c r="J33" s="14">
        <f t="shared" si="6"/>
        <v>0</v>
      </c>
    </row>
    <row r="34" spans="1:10" ht="18.75" customHeight="1">
      <c r="A34" s="13">
        <v>32</v>
      </c>
      <c r="B34" s="17" t="s">
        <v>131</v>
      </c>
      <c r="C34" s="15" t="s">
        <v>129</v>
      </c>
      <c r="D34" s="14" t="str">
        <f t="shared" si="0"/>
        <v>PGS.TS </v>
      </c>
      <c r="E34" s="14" t="str">
        <f t="shared" si="1"/>
        <v>Nguyễn Thị Việt Hương</v>
      </c>
      <c r="F34" s="14" t="str">
        <f t="shared" si="2"/>
        <v>Nguyễn Thị Việt</v>
      </c>
      <c r="G34" s="14" t="str">
        <f t="shared" si="3"/>
        <v>Hương</v>
      </c>
      <c r="H34" s="13">
        <f t="shared" si="4"/>
        <v>2</v>
      </c>
      <c r="I34" s="14" t="e">
        <f t="shared" si="5"/>
        <v>#REF!</v>
      </c>
      <c r="J34" s="14">
        <f t="shared" si="6"/>
        <v>0</v>
      </c>
    </row>
    <row r="35" spans="1:10" ht="18.75" customHeight="1">
      <c r="A35" s="13">
        <v>33</v>
      </c>
      <c r="B35" s="14" t="str">
        <f>G35</f>
        <v>Huy</v>
      </c>
      <c r="C35" s="15" t="s">
        <v>9</v>
      </c>
      <c r="D35" s="14" t="str">
        <f aca="true" t="shared" si="7" ref="D35:D66">LEFT(C35,FIND(" ",C35,1))</f>
        <v>PGS.TSKH </v>
      </c>
      <c r="E35" s="14" t="str">
        <f aca="true" t="shared" si="8" ref="E35:E66">TRIM(MID(C35,LEN(D35)+1,LEN(C35)))</f>
        <v>Nguyễn Xuân Huy</v>
      </c>
      <c r="F35" s="14" t="str">
        <f aca="true" t="shared" si="9" ref="F35:F66">TRIM(LEFT(E35,LEN(E35)-LEN(G35)))</f>
        <v>Nguyễn Xuân</v>
      </c>
      <c r="G35" s="14" t="str">
        <f aca="true" t="shared" si="10" ref="G35:G66">TRIM(IF(ISERROR(FIND(" ",C35)),C35,(MID(C35,FIND("*",SUBSTITUTE(C35," ","*",LEN(C35)-LEN(SUBSTITUTE(C35," ",""))))+1,100))))</f>
        <v>Huy</v>
      </c>
      <c r="H35" s="13" t="str">
        <f aca="true" t="shared" si="11" ref="H35:H66">IF(COUNTIF($G$1:$G$81,G35)=1,"-",COUNTIF($G$1:$G$81,G35))</f>
        <v>-</v>
      </c>
      <c r="I35" s="14" t="e">
        <f aca="true" t="shared" si="12" ref="I35:I66">COUNTIF(_GVHD_K13_1,C35)</f>
        <v>#REF!</v>
      </c>
      <c r="J35" s="14">
        <f aca="true" t="shared" si="13" ref="J35:J66">COUNTIF(_GVHD_K13_2,C35)</f>
        <v>0</v>
      </c>
    </row>
    <row r="36" spans="1:10" ht="18.75" customHeight="1">
      <c r="A36" s="13">
        <v>34</v>
      </c>
      <c r="B36" s="14" t="str">
        <f>G36</f>
        <v>Lân</v>
      </c>
      <c r="C36" s="15" t="s">
        <v>19</v>
      </c>
      <c r="D36" s="14" t="str">
        <f t="shared" si="7"/>
        <v>TS </v>
      </c>
      <c r="E36" s="14" t="str">
        <f t="shared" si="8"/>
        <v>Vũ Như Lân</v>
      </c>
      <c r="F36" s="14" t="str">
        <f t="shared" si="9"/>
        <v>Vũ Như</v>
      </c>
      <c r="G36" s="14" t="str">
        <f t="shared" si="10"/>
        <v>Lân</v>
      </c>
      <c r="H36" s="13" t="str">
        <f t="shared" si="11"/>
        <v>-</v>
      </c>
      <c r="I36" s="14" t="e">
        <f t="shared" si="12"/>
        <v>#REF!</v>
      </c>
      <c r="J36" s="14">
        <f t="shared" si="13"/>
        <v>0</v>
      </c>
    </row>
    <row r="37" spans="1:10" ht="18.75" customHeight="1">
      <c r="A37" s="13">
        <v>35</v>
      </c>
      <c r="B37" s="14" t="str">
        <f>G37</f>
        <v>Linh</v>
      </c>
      <c r="C37" s="15" t="s">
        <v>95</v>
      </c>
      <c r="D37" s="14" t="str">
        <f t="shared" si="7"/>
        <v>TS </v>
      </c>
      <c r="E37" s="14" t="str">
        <f t="shared" si="8"/>
        <v>Vũ Duy Linh</v>
      </c>
      <c r="F37" s="14" t="str">
        <f t="shared" si="9"/>
        <v>Vũ Duy</v>
      </c>
      <c r="G37" s="14" t="str">
        <f t="shared" si="10"/>
        <v>Linh</v>
      </c>
      <c r="H37" s="13" t="str">
        <f t="shared" si="11"/>
        <v>-</v>
      </c>
      <c r="I37" s="14" t="e">
        <f t="shared" si="12"/>
        <v>#REF!</v>
      </c>
      <c r="J37" s="14">
        <f t="shared" si="13"/>
        <v>0</v>
      </c>
    </row>
    <row r="38" spans="1:10" ht="18.75" customHeight="1">
      <c r="A38" s="13">
        <v>36</v>
      </c>
      <c r="B38" s="14" t="str">
        <f>G38</f>
        <v>Long</v>
      </c>
      <c r="C38" s="15" t="s">
        <v>30</v>
      </c>
      <c r="D38" s="14" t="str">
        <f t="shared" si="7"/>
        <v>TS </v>
      </c>
      <c r="E38" s="14" t="str">
        <f t="shared" si="8"/>
        <v>Phạm Đức Long</v>
      </c>
      <c r="F38" s="14" t="str">
        <f t="shared" si="9"/>
        <v>Phạm Đức</v>
      </c>
      <c r="G38" s="14" t="str">
        <f t="shared" si="10"/>
        <v>Long</v>
      </c>
      <c r="H38" s="13" t="str">
        <f t="shared" si="11"/>
        <v>-</v>
      </c>
      <c r="I38" s="14" t="e">
        <f t="shared" si="12"/>
        <v>#REF!</v>
      </c>
      <c r="J38" s="14">
        <f t="shared" si="13"/>
        <v>0</v>
      </c>
    </row>
    <row r="39" spans="1:10" ht="15">
      <c r="A39" s="13">
        <v>37</v>
      </c>
      <c r="B39" s="14" t="s">
        <v>259</v>
      </c>
      <c r="C39" s="15" t="s">
        <v>260</v>
      </c>
      <c r="D39" s="14" t="str">
        <f t="shared" si="7"/>
        <v>PGS.TS </v>
      </c>
      <c r="E39" s="14" t="str">
        <f t="shared" si="8"/>
        <v>Nguyễn Thiện Luận</v>
      </c>
      <c r="F39" s="14" t="str">
        <f t="shared" si="9"/>
        <v>Nguyễn Thiện</v>
      </c>
      <c r="G39" s="14" t="str">
        <f t="shared" si="10"/>
        <v>Luận</v>
      </c>
      <c r="H39" s="13" t="str">
        <f t="shared" si="11"/>
        <v>-</v>
      </c>
      <c r="I39" s="14" t="e">
        <f t="shared" si="12"/>
        <v>#REF!</v>
      </c>
      <c r="J39" s="14">
        <f t="shared" si="13"/>
        <v>0</v>
      </c>
    </row>
    <row r="40" spans="1:10" ht="18.75" customHeight="1">
      <c r="A40" s="13">
        <v>38</v>
      </c>
      <c r="B40" s="14" t="str">
        <f>G40</f>
        <v>Mai</v>
      </c>
      <c r="C40" s="14" t="s">
        <v>45</v>
      </c>
      <c r="D40" s="14" t="str">
        <f t="shared" si="7"/>
        <v>PGS.TS </v>
      </c>
      <c r="E40" s="14" t="str">
        <f t="shared" si="8"/>
        <v>Lương Chi Mai</v>
      </c>
      <c r="F40" s="14" t="str">
        <f t="shared" si="9"/>
        <v>Lương Chi</v>
      </c>
      <c r="G40" s="14" t="str">
        <f t="shared" si="10"/>
        <v>Mai</v>
      </c>
      <c r="H40" s="13" t="str">
        <f t="shared" si="11"/>
        <v>-</v>
      </c>
      <c r="I40" s="14" t="e">
        <f t="shared" si="12"/>
        <v>#REF!</v>
      </c>
      <c r="J40" s="14">
        <f t="shared" si="13"/>
        <v>0</v>
      </c>
    </row>
    <row r="41" spans="1:10" ht="18.75" customHeight="1">
      <c r="A41" s="13">
        <v>39</v>
      </c>
      <c r="B41" s="14" t="s">
        <v>65</v>
      </c>
      <c r="C41" s="15" t="s">
        <v>23</v>
      </c>
      <c r="D41" s="14" t="str">
        <f t="shared" si="7"/>
        <v>TS </v>
      </c>
      <c r="E41" s="14" t="str">
        <f t="shared" si="8"/>
        <v>Lê Quang Minh</v>
      </c>
      <c r="F41" s="14" t="str">
        <f t="shared" si="9"/>
        <v>Lê Quang</v>
      </c>
      <c r="G41" s="14" t="str">
        <f t="shared" si="10"/>
        <v>Minh</v>
      </c>
      <c r="H41" s="13">
        <f t="shared" si="11"/>
        <v>4</v>
      </c>
      <c r="I41" s="14" t="e">
        <f t="shared" si="12"/>
        <v>#REF!</v>
      </c>
      <c r="J41" s="14">
        <f t="shared" si="13"/>
        <v>0</v>
      </c>
    </row>
    <row r="42" spans="1:10" ht="18.75" customHeight="1">
      <c r="A42" s="13">
        <v>40</v>
      </c>
      <c r="B42" s="14" t="s">
        <v>66</v>
      </c>
      <c r="C42" s="15" t="s">
        <v>38</v>
      </c>
      <c r="D42" s="14" t="str">
        <f t="shared" si="7"/>
        <v>TS </v>
      </c>
      <c r="E42" s="14" t="str">
        <f t="shared" si="8"/>
        <v>Nguyễn Duy Minh</v>
      </c>
      <c r="F42" s="14" t="str">
        <f t="shared" si="9"/>
        <v>Nguyễn Duy</v>
      </c>
      <c r="G42" s="14" t="str">
        <f t="shared" si="10"/>
        <v>Minh</v>
      </c>
      <c r="H42" s="13">
        <f t="shared" si="11"/>
        <v>4</v>
      </c>
      <c r="I42" s="14" t="e">
        <f t="shared" si="12"/>
        <v>#REF!</v>
      </c>
      <c r="J42" s="14">
        <f t="shared" si="13"/>
        <v>0</v>
      </c>
    </row>
    <row r="43" spans="1:10" ht="18.75" customHeight="1">
      <c r="A43" s="13">
        <v>41</v>
      </c>
      <c r="B43" s="14" t="s">
        <v>67</v>
      </c>
      <c r="C43" s="14" t="s">
        <v>46</v>
      </c>
      <c r="D43" s="14" t="str">
        <f t="shared" si="7"/>
        <v>TS </v>
      </c>
      <c r="E43" s="14" t="str">
        <f t="shared" si="8"/>
        <v>Nguyễn Hải Minh</v>
      </c>
      <c r="F43" s="14" t="str">
        <f t="shared" si="9"/>
        <v>Nguyễn Hải</v>
      </c>
      <c r="G43" s="14" t="str">
        <f t="shared" si="10"/>
        <v>Minh</v>
      </c>
      <c r="H43" s="13">
        <f t="shared" si="11"/>
        <v>4</v>
      </c>
      <c r="I43" s="14" t="e">
        <f t="shared" si="12"/>
        <v>#REF!</v>
      </c>
      <c r="J43" s="14">
        <f t="shared" si="13"/>
        <v>0</v>
      </c>
    </row>
    <row r="44" spans="1:10" ht="18.75" customHeight="1">
      <c r="A44" s="13">
        <v>42</v>
      </c>
      <c r="B44" s="14" t="s">
        <v>68</v>
      </c>
      <c r="C44" s="15" t="s">
        <v>37</v>
      </c>
      <c r="D44" s="14" t="str">
        <f t="shared" si="7"/>
        <v>TS </v>
      </c>
      <c r="E44" s="14" t="str">
        <f t="shared" si="8"/>
        <v>Nguyễn Thị Hồng Minh</v>
      </c>
      <c r="F44" s="14" t="str">
        <f t="shared" si="9"/>
        <v>Nguyễn Thị Hồng</v>
      </c>
      <c r="G44" s="14" t="str">
        <f t="shared" si="10"/>
        <v>Minh</v>
      </c>
      <c r="H44" s="13">
        <f t="shared" si="11"/>
        <v>4</v>
      </c>
      <c r="I44" s="14" t="e">
        <f t="shared" si="12"/>
        <v>#REF!</v>
      </c>
      <c r="J44" s="14">
        <f t="shared" si="13"/>
        <v>0</v>
      </c>
    </row>
    <row r="45" spans="1:10" ht="18.75" customHeight="1">
      <c r="A45" s="13">
        <v>43</v>
      </c>
      <c r="B45" s="14" t="str">
        <f aca="true" t="shared" si="14" ref="B45:B58">G45</f>
        <v>Nghĩa</v>
      </c>
      <c r="C45" s="15" t="s">
        <v>96</v>
      </c>
      <c r="D45" s="14" t="str">
        <f t="shared" si="7"/>
        <v>TS </v>
      </c>
      <c r="E45" s="14" t="str">
        <f t="shared" si="8"/>
        <v>Phùng Trung Nghĩa</v>
      </c>
      <c r="F45" s="14" t="str">
        <f t="shared" si="9"/>
        <v>Phùng Trung</v>
      </c>
      <c r="G45" s="14" t="str">
        <f t="shared" si="10"/>
        <v>Nghĩa</v>
      </c>
      <c r="H45" s="13" t="str">
        <f t="shared" si="11"/>
        <v>-</v>
      </c>
      <c r="I45" s="14" t="e">
        <f t="shared" si="12"/>
        <v>#REF!</v>
      </c>
      <c r="J45" s="14">
        <f t="shared" si="13"/>
        <v>0</v>
      </c>
    </row>
    <row r="46" spans="1:10" ht="18.75" customHeight="1">
      <c r="A46" s="13">
        <v>44</v>
      </c>
      <c r="B46" s="14" t="str">
        <f t="shared" si="14"/>
        <v>Oanh</v>
      </c>
      <c r="C46" s="15" t="s">
        <v>31</v>
      </c>
      <c r="D46" s="14" t="str">
        <f t="shared" si="7"/>
        <v>TS </v>
      </c>
      <c r="E46" s="14" t="str">
        <f t="shared" si="8"/>
        <v>Đặng Thị Oanh</v>
      </c>
      <c r="F46" s="14" t="str">
        <f t="shared" si="9"/>
        <v>Đặng Thị</v>
      </c>
      <c r="G46" s="14" t="str">
        <f t="shared" si="10"/>
        <v>Oanh</v>
      </c>
      <c r="H46" s="13" t="str">
        <f t="shared" si="11"/>
        <v>-</v>
      </c>
      <c r="I46" s="14" t="e">
        <f t="shared" si="12"/>
        <v>#REF!</v>
      </c>
      <c r="J46" s="14">
        <f t="shared" si="13"/>
        <v>0</v>
      </c>
    </row>
    <row r="47" spans="1:10" ht="18.75" customHeight="1">
      <c r="A47" s="13">
        <v>45</v>
      </c>
      <c r="B47" s="14" t="str">
        <f t="shared" si="14"/>
        <v>Ổn</v>
      </c>
      <c r="C47" s="15" t="s">
        <v>34</v>
      </c>
      <c r="D47" s="14" t="str">
        <f t="shared" si="7"/>
        <v>TS </v>
      </c>
      <c r="E47" s="14" t="str">
        <f t="shared" si="8"/>
        <v>Phùng Văn Ổn</v>
      </c>
      <c r="F47" s="14" t="str">
        <f t="shared" si="9"/>
        <v>Phùng Văn</v>
      </c>
      <c r="G47" s="14" t="str">
        <f t="shared" si="10"/>
        <v>Ổn</v>
      </c>
      <c r="H47" s="13" t="str">
        <f t="shared" si="11"/>
        <v>-</v>
      </c>
      <c r="I47" s="14" t="e">
        <f t="shared" si="12"/>
        <v>#REF!</v>
      </c>
      <c r="J47" s="14">
        <f t="shared" si="13"/>
        <v>0</v>
      </c>
    </row>
    <row r="48" spans="1:10" ht="18.75" customHeight="1">
      <c r="A48" s="13">
        <v>46</v>
      </c>
      <c r="B48" s="14" t="str">
        <f t="shared" si="14"/>
        <v>Phu</v>
      </c>
      <c r="C48" s="15" t="s">
        <v>21</v>
      </c>
      <c r="D48" s="14" t="str">
        <f t="shared" si="7"/>
        <v>PGS.TS </v>
      </c>
      <c r="E48" s="14" t="str">
        <f t="shared" si="8"/>
        <v>Đặng Thành Phu</v>
      </c>
      <c r="F48" s="14" t="str">
        <f t="shared" si="9"/>
        <v>Đặng Thành</v>
      </c>
      <c r="G48" s="14" t="str">
        <f t="shared" si="10"/>
        <v>Phu</v>
      </c>
      <c r="H48" s="13" t="str">
        <f t="shared" si="11"/>
        <v>-</v>
      </c>
      <c r="I48" s="14" t="e">
        <f t="shared" si="12"/>
        <v>#REF!</v>
      </c>
      <c r="J48" s="14">
        <f t="shared" si="13"/>
        <v>0</v>
      </c>
    </row>
    <row r="49" spans="1:10" ht="18.75" customHeight="1">
      <c r="A49" s="13">
        <v>47</v>
      </c>
      <c r="B49" s="14" t="str">
        <f t="shared" si="14"/>
        <v>Phùng</v>
      </c>
      <c r="C49" s="15" t="s">
        <v>18</v>
      </c>
      <c r="D49" s="14" t="str">
        <f t="shared" si="7"/>
        <v>TS </v>
      </c>
      <c r="E49" s="14" t="str">
        <f t="shared" si="8"/>
        <v>Lê Văn Phùng</v>
      </c>
      <c r="F49" s="14" t="str">
        <f t="shared" si="9"/>
        <v>Lê Văn</v>
      </c>
      <c r="G49" s="14" t="str">
        <f t="shared" si="10"/>
        <v>Phùng</v>
      </c>
      <c r="H49" s="13" t="str">
        <f t="shared" si="11"/>
        <v>-</v>
      </c>
      <c r="I49" s="14" t="e">
        <f t="shared" si="12"/>
        <v>#REF!</v>
      </c>
      <c r="J49" s="14">
        <f t="shared" si="13"/>
        <v>0</v>
      </c>
    </row>
    <row r="50" spans="1:10" ht="18.75" customHeight="1">
      <c r="A50" s="13">
        <v>48</v>
      </c>
      <c r="B50" s="14" t="str">
        <f t="shared" si="14"/>
        <v>Quang</v>
      </c>
      <c r="C50" s="15" t="s">
        <v>15</v>
      </c>
      <c r="D50" s="14" t="str">
        <f t="shared" si="7"/>
        <v>TS </v>
      </c>
      <c r="E50" s="14" t="str">
        <f t="shared" si="8"/>
        <v>Vũ Vinh Quang</v>
      </c>
      <c r="F50" s="14" t="str">
        <f t="shared" si="9"/>
        <v>Vũ Vinh</v>
      </c>
      <c r="G50" s="14" t="str">
        <f t="shared" si="10"/>
        <v>Quang</v>
      </c>
      <c r="H50" s="13" t="str">
        <f t="shared" si="11"/>
        <v>-</v>
      </c>
      <c r="I50" s="14" t="e">
        <f t="shared" si="12"/>
        <v>#REF!</v>
      </c>
      <c r="J50" s="14">
        <f t="shared" si="13"/>
        <v>0</v>
      </c>
    </row>
    <row r="51" spans="1:10" ht="18.75" customHeight="1">
      <c r="A51" s="13">
        <v>49</v>
      </c>
      <c r="B51" s="14" t="str">
        <f t="shared" si="14"/>
        <v>Quế</v>
      </c>
      <c r="C51" s="14" t="s">
        <v>33</v>
      </c>
      <c r="D51" s="14" t="str">
        <f t="shared" si="7"/>
        <v>TS </v>
      </c>
      <c r="E51" s="14" t="str">
        <f t="shared" si="8"/>
        <v>Phạm Thế Quế</v>
      </c>
      <c r="F51" s="14" t="str">
        <f t="shared" si="9"/>
        <v>Phạm Thế</v>
      </c>
      <c r="G51" s="14" t="str">
        <f t="shared" si="10"/>
        <v>Quế</v>
      </c>
      <c r="H51" s="13" t="str">
        <f t="shared" si="11"/>
        <v>-</v>
      </c>
      <c r="I51" s="14" t="e">
        <f t="shared" si="12"/>
        <v>#REF!</v>
      </c>
      <c r="J51" s="14">
        <f t="shared" si="13"/>
        <v>0</v>
      </c>
    </row>
    <row r="52" spans="1:10" ht="18.75" customHeight="1">
      <c r="A52" s="13">
        <v>50</v>
      </c>
      <c r="B52" s="14" t="str">
        <f t="shared" si="14"/>
        <v>Quỳnh</v>
      </c>
      <c r="C52" s="15" t="s">
        <v>12</v>
      </c>
      <c r="D52" s="14" t="str">
        <f t="shared" si="7"/>
        <v>TS </v>
      </c>
      <c r="E52" s="14" t="str">
        <f t="shared" si="8"/>
        <v>Nguyễn Hữu Quỳnh</v>
      </c>
      <c r="F52" s="14" t="str">
        <f t="shared" si="9"/>
        <v>Nguyễn Hữu</v>
      </c>
      <c r="G52" s="14" t="str">
        <f t="shared" si="10"/>
        <v>Quỳnh</v>
      </c>
      <c r="H52" s="13" t="str">
        <f t="shared" si="11"/>
        <v>-</v>
      </c>
      <c r="I52" s="14" t="e">
        <f t="shared" si="12"/>
        <v>#REF!</v>
      </c>
      <c r="J52" s="14">
        <f t="shared" si="13"/>
        <v>0</v>
      </c>
    </row>
    <row r="53" spans="1:10" ht="15">
      <c r="A53" s="13">
        <v>51</v>
      </c>
      <c r="B53" s="14" t="str">
        <f t="shared" si="14"/>
        <v>Sơn</v>
      </c>
      <c r="C53" s="15" t="s">
        <v>79</v>
      </c>
      <c r="D53" s="14" t="str">
        <f t="shared" si="7"/>
        <v>TS </v>
      </c>
      <c r="E53" s="14" t="str">
        <f t="shared" si="8"/>
        <v>Trần Thái Sơn</v>
      </c>
      <c r="F53" s="14" t="str">
        <f t="shared" si="9"/>
        <v>Trần Thái</v>
      </c>
      <c r="G53" s="14" t="str">
        <f t="shared" si="10"/>
        <v>Sơn</v>
      </c>
      <c r="H53" s="13" t="str">
        <f t="shared" si="11"/>
        <v>-</v>
      </c>
      <c r="I53" s="14" t="e">
        <f t="shared" si="12"/>
        <v>#REF!</v>
      </c>
      <c r="J53" s="14">
        <f t="shared" si="13"/>
        <v>0</v>
      </c>
    </row>
    <row r="54" spans="1:10" ht="15">
      <c r="A54" s="13">
        <v>52</v>
      </c>
      <c r="B54" s="14" t="str">
        <f t="shared" si="14"/>
        <v>Sự</v>
      </c>
      <c r="C54" s="15" t="s">
        <v>32</v>
      </c>
      <c r="D54" s="14" t="str">
        <f t="shared" si="7"/>
        <v>TS </v>
      </c>
      <c r="E54" s="14" t="str">
        <f t="shared" si="8"/>
        <v>Trần Đức Sự</v>
      </c>
      <c r="F54" s="14" t="str">
        <f t="shared" si="9"/>
        <v>Trần Đức</v>
      </c>
      <c r="G54" s="14" t="str">
        <f t="shared" si="10"/>
        <v>Sự</v>
      </c>
      <c r="H54" s="13" t="str">
        <f t="shared" si="11"/>
        <v>-</v>
      </c>
      <c r="I54" s="14" t="e">
        <f t="shared" si="12"/>
        <v>#REF!</v>
      </c>
      <c r="J54" s="14">
        <f t="shared" si="13"/>
        <v>0</v>
      </c>
    </row>
    <row r="55" spans="1:10" ht="15">
      <c r="A55" s="13">
        <v>53</v>
      </c>
      <c r="B55" s="14" t="str">
        <f t="shared" si="14"/>
        <v>Tam</v>
      </c>
      <c r="C55" s="15" t="s">
        <v>7</v>
      </c>
      <c r="D55" s="14" t="str">
        <f t="shared" si="7"/>
        <v>PGS.TS </v>
      </c>
      <c r="E55" s="14" t="str">
        <f t="shared" si="8"/>
        <v>Nguyễn Văn Tam</v>
      </c>
      <c r="F55" s="14" t="str">
        <f t="shared" si="9"/>
        <v>Nguyễn Văn</v>
      </c>
      <c r="G55" s="14" t="str">
        <f t="shared" si="10"/>
        <v>Tam</v>
      </c>
      <c r="H55" s="13" t="str">
        <f t="shared" si="11"/>
        <v>-</v>
      </c>
      <c r="I55" s="14" t="e">
        <f t="shared" si="12"/>
        <v>#REF!</v>
      </c>
      <c r="J55" s="14">
        <f t="shared" si="13"/>
        <v>0</v>
      </c>
    </row>
    <row r="56" spans="1:10" ht="15">
      <c r="A56" s="13">
        <v>54</v>
      </c>
      <c r="B56" s="14" t="str">
        <f t="shared" si="14"/>
        <v>Tảo</v>
      </c>
      <c r="C56" s="15" t="s">
        <v>2</v>
      </c>
      <c r="D56" s="14" t="str">
        <f t="shared" si="7"/>
        <v>TS </v>
      </c>
      <c r="E56" s="14" t="str">
        <f t="shared" si="8"/>
        <v>Nguyễn Văn Tảo</v>
      </c>
      <c r="F56" s="14" t="str">
        <f t="shared" si="9"/>
        <v>Nguyễn Văn</v>
      </c>
      <c r="G56" s="14" t="str">
        <f t="shared" si="10"/>
        <v>Tảo</v>
      </c>
      <c r="H56" s="13" t="str">
        <f t="shared" si="11"/>
        <v>-</v>
      </c>
      <c r="I56" s="14" t="e">
        <f t="shared" si="12"/>
        <v>#REF!</v>
      </c>
      <c r="J56" s="14">
        <f t="shared" si="13"/>
        <v>0</v>
      </c>
    </row>
    <row r="57" spans="1:10" ht="15">
      <c r="A57" s="13">
        <v>55</v>
      </c>
      <c r="B57" s="14" t="str">
        <f t="shared" si="14"/>
        <v>Tạo</v>
      </c>
      <c r="C57" s="15" t="s">
        <v>5</v>
      </c>
      <c r="D57" s="14" t="str">
        <f t="shared" si="7"/>
        <v>PGS.TS </v>
      </c>
      <c r="E57" s="14" t="str">
        <f t="shared" si="8"/>
        <v>Ngô Quốc Tạo</v>
      </c>
      <c r="F57" s="14" t="str">
        <f t="shared" si="9"/>
        <v>Ngô Quốc</v>
      </c>
      <c r="G57" s="14" t="str">
        <f t="shared" si="10"/>
        <v>Tạo</v>
      </c>
      <c r="H57" s="13" t="str">
        <f t="shared" si="11"/>
        <v>-</v>
      </c>
      <c r="I57" s="14" t="e">
        <f t="shared" si="12"/>
        <v>#REF!</v>
      </c>
      <c r="J57" s="14">
        <f t="shared" si="13"/>
        <v>0</v>
      </c>
    </row>
    <row r="58" spans="1:10" ht="15">
      <c r="A58" s="13">
        <v>56</v>
      </c>
      <c r="B58" s="14" t="str">
        <f t="shared" si="14"/>
        <v>Thái</v>
      </c>
      <c r="C58" s="15" t="s">
        <v>29</v>
      </c>
      <c r="D58" s="14" t="str">
        <f t="shared" si="7"/>
        <v>TS </v>
      </c>
      <c r="E58" s="14" t="str">
        <f t="shared" si="8"/>
        <v>Vũ Đức Thái</v>
      </c>
      <c r="F58" s="14" t="str">
        <f t="shared" si="9"/>
        <v>Vũ Đức</v>
      </c>
      <c r="G58" s="14" t="str">
        <f t="shared" si="10"/>
        <v>Thái</v>
      </c>
      <c r="H58" s="13" t="str">
        <f t="shared" si="11"/>
        <v>-</v>
      </c>
      <c r="I58" s="14" t="e">
        <f t="shared" si="12"/>
        <v>#REF!</v>
      </c>
      <c r="J58" s="14">
        <f t="shared" si="13"/>
        <v>0</v>
      </c>
    </row>
    <row r="59" spans="1:10" ht="15">
      <c r="A59" s="13">
        <v>57</v>
      </c>
      <c r="B59" s="14" t="s">
        <v>252</v>
      </c>
      <c r="C59" s="15" t="s">
        <v>253</v>
      </c>
      <c r="D59" s="14" t="str">
        <f t="shared" si="7"/>
        <v>TS </v>
      </c>
      <c r="E59" s="14" t="str">
        <f t="shared" si="8"/>
        <v>Nguyễn Toàn Thắng</v>
      </c>
      <c r="F59" s="14" t="str">
        <f t="shared" si="9"/>
        <v>Nguyễn Toàn</v>
      </c>
      <c r="G59" s="14" t="str">
        <f t="shared" si="10"/>
        <v>Thắng</v>
      </c>
      <c r="H59" s="13">
        <f t="shared" si="11"/>
        <v>3</v>
      </c>
      <c r="I59" s="14" t="e">
        <f t="shared" si="12"/>
        <v>#REF!</v>
      </c>
      <c r="J59" s="14">
        <f t="shared" si="13"/>
        <v>0</v>
      </c>
    </row>
    <row r="60" spans="1:10" ht="15">
      <c r="A60" s="13">
        <v>58</v>
      </c>
      <c r="B60" s="14" t="s">
        <v>297</v>
      </c>
      <c r="C60" s="14" t="s">
        <v>24</v>
      </c>
      <c r="D60" s="14" t="str">
        <f t="shared" si="7"/>
        <v>TS </v>
      </c>
      <c r="E60" s="14" t="str">
        <f t="shared" si="8"/>
        <v>Nguyễn Trường Thắng</v>
      </c>
      <c r="F60" s="14" t="str">
        <f t="shared" si="9"/>
        <v>Nguyễn Trường</v>
      </c>
      <c r="G60" s="14" t="str">
        <f t="shared" si="10"/>
        <v>Thắng</v>
      </c>
      <c r="H60" s="13">
        <f t="shared" si="11"/>
        <v>3</v>
      </c>
      <c r="I60" s="14" t="e">
        <f t="shared" si="12"/>
        <v>#REF!</v>
      </c>
      <c r="J60" s="14">
        <f t="shared" si="13"/>
        <v>0</v>
      </c>
    </row>
    <row r="61" spans="1:10" ht="15">
      <c r="A61" s="13">
        <v>59</v>
      </c>
      <c r="B61" s="17" t="s">
        <v>120</v>
      </c>
      <c r="C61" s="15" t="s">
        <v>118</v>
      </c>
      <c r="D61" s="14" t="str">
        <f t="shared" si="7"/>
        <v>TS </v>
      </c>
      <c r="E61" s="14" t="str">
        <f t="shared" si="8"/>
        <v>Bùi Văn Thanh</v>
      </c>
      <c r="F61" s="14" t="str">
        <f t="shared" si="9"/>
        <v>Bùi Văn</v>
      </c>
      <c r="G61" s="14" t="str">
        <f t="shared" si="10"/>
        <v>Thanh</v>
      </c>
      <c r="H61" s="13">
        <f t="shared" si="11"/>
        <v>2</v>
      </c>
      <c r="I61" s="14" t="e">
        <f t="shared" si="12"/>
        <v>#REF!</v>
      </c>
      <c r="J61" s="14">
        <f t="shared" si="13"/>
        <v>0</v>
      </c>
    </row>
    <row r="62" spans="1:10" ht="15">
      <c r="A62" s="13">
        <v>60</v>
      </c>
      <c r="B62" s="17" t="s">
        <v>121</v>
      </c>
      <c r="C62" s="15" t="s">
        <v>36</v>
      </c>
      <c r="D62" s="14" t="str">
        <f t="shared" si="7"/>
        <v>TS </v>
      </c>
      <c r="E62" s="14" t="str">
        <f t="shared" si="8"/>
        <v>Nguyễn Hải Thanh</v>
      </c>
      <c r="F62" s="14" t="str">
        <f t="shared" si="9"/>
        <v>Nguyễn Hải</v>
      </c>
      <c r="G62" s="14" t="str">
        <f t="shared" si="10"/>
        <v>Thanh</v>
      </c>
      <c r="H62" s="13">
        <f t="shared" si="11"/>
        <v>2</v>
      </c>
      <c r="I62" s="14" t="e">
        <f t="shared" si="12"/>
        <v>#REF!</v>
      </c>
      <c r="J62" s="14">
        <f t="shared" si="13"/>
        <v>0</v>
      </c>
    </row>
    <row r="63" spans="1:10" ht="15">
      <c r="A63" s="13">
        <v>61</v>
      </c>
      <c r="B63" s="14" t="str">
        <f aca="true" t="shared" si="15" ref="B63:B68">G63</f>
        <v>Thành</v>
      </c>
      <c r="C63" s="15" t="s">
        <v>91</v>
      </c>
      <c r="D63" s="14" t="str">
        <f t="shared" si="7"/>
        <v>TS </v>
      </c>
      <c r="E63" s="14" t="str">
        <f t="shared" si="8"/>
        <v>Nguyễn Trí Thành</v>
      </c>
      <c r="F63" s="14" t="str">
        <f t="shared" si="9"/>
        <v>Nguyễn Trí</v>
      </c>
      <c r="G63" s="14" t="str">
        <f t="shared" si="10"/>
        <v>Thành</v>
      </c>
      <c r="H63" s="13" t="str">
        <f t="shared" si="11"/>
        <v>-</v>
      </c>
      <c r="I63" s="14" t="e">
        <f t="shared" si="12"/>
        <v>#REF!</v>
      </c>
      <c r="J63" s="14">
        <f t="shared" si="13"/>
        <v>0</v>
      </c>
    </row>
    <row r="64" spans="1:10" ht="15">
      <c r="A64" s="13">
        <v>62</v>
      </c>
      <c r="B64" s="14" t="str">
        <f t="shared" si="15"/>
        <v>Thập</v>
      </c>
      <c r="C64" s="15" t="s">
        <v>17</v>
      </c>
      <c r="D64" s="14" t="str">
        <f t="shared" si="7"/>
        <v>PGS.TS </v>
      </c>
      <c r="E64" s="14" t="str">
        <f t="shared" si="8"/>
        <v>Lê Huy Thập</v>
      </c>
      <c r="F64" s="14" t="str">
        <f t="shared" si="9"/>
        <v>Lê Huy</v>
      </c>
      <c r="G64" s="14" t="str">
        <f t="shared" si="10"/>
        <v>Thập</v>
      </c>
      <c r="H64" s="13" t="str">
        <f t="shared" si="11"/>
        <v>-</v>
      </c>
      <c r="I64" s="14" t="e">
        <f t="shared" si="12"/>
        <v>#REF!</v>
      </c>
      <c r="J64" s="14">
        <f t="shared" si="13"/>
        <v>0</v>
      </c>
    </row>
    <row r="65" spans="1:10" ht="15">
      <c r="A65" s="13">
        <v>63</v>
      </c>
      <c r="B65" s="14" t="str">
        <f t="shared" si="15"/>
        <v>Thi</v>
      </c>
      <c r="C65" s="15" t="s">
        <v>11</v>
      </c>
      <c r="D65" s="14" t="str">
        <f t="shared" si="7"/>
        <v>GS.TS </v>
      </c>
      <c r="E65" s="14" t="str">
        <f t="shared" si="8"/>
        <v>Vũ Đức Thi</v>
      </c>
      <c r="F65" s="14" t="str">
        <f t="shared" si="9"/>
        <v>Vũ Đức</v>
      </c>
      <c r="G65" s="14" t="str">
        <f t="shared" si="10"/>
        <v>Thi</v>
      </c>
      <c r="H65" s="13" t="str">
        <f t="shared" si="11"/>
        <v>-</v>
      </c>
      <c r="I65" s="14" t="e">
        <f t="shared" si="12"/>
        <v>#REF!</v>
      </c>
      <c r="J65" s="14">
        <f t="shared" si="13"/>
        <v>0</v>
      </c>
    </row>
    <row r="66" spans="1:10" ht="16.5">
      <c r="A66" s="13">
        <v>64</v>
      </c>
      <c r="B66" s="14" t="str">
        <f t="shared" si="15"/>
        <v>Thụy</v>
      </c>
      <c r="C66" s="16" t="s">
        <v>98</v>
      </c>
      <c r="D66" s="14" t="str">
        <f t="shared" si="7"/>
        <v>PGS.TS </v>
      </c>
      <c r="E66" s="14" t="str">
        <f t="shared" si="8"/>
        <v>Hà Quang Thụy</v>
      </c>
      <c r="F66" s="14" t="str">
        <f t="shared" si="9"/>
        <v>Hà Quang</v>
      </c>
      <c r="G66" s="14" t="str">
        <f t="shared" si="10"/>
        <v>Thụy</v>
      </c>
      <c r="H66" s="13" t="str">
        <f t="shared" si="11"/>
        <v>-</v>
      </c>
      <c r="I66" s="14" t="e">
        <f t="shared" si="12"/>
        <v>#REF!</v>
      </c>
      <c r="J66" s="14">
        <f t="shared" si="13"/>
        <v>0</v>
      </c>
    </row>
    <row r="67" spans="1:10" ht="15">
      <c r="A67" s="13">
        <v>65</v>
      </c>
      <c r="B67" s="14" t="str">
        <f t="shared" si="15"/>
        <v>Tiến</v>
      </c>
      <c r="C67" s="15" t="s">
        <v>71</v>
      </c>
      <c r="D67" s="14" t="str">
        <f aca="true" t="shared" si="16" ref="D67:D78">LEFT(C67,FIND(" ",C67,1))</f>
        <v>PGS.TS </v>
      </c>
      <c r="E67" s="14" t="str">
        <f aca="true" t="shared" si="17" ref="E67:E78">TRIM(MID(C67,LEN(D67)+1,LEN(C67)))</f>
        <v>Trịnh Nhật Tiến</v>
      </c>
      <c r="F67" s="14" t="str">
        <f aca="true" t="shared" si="18" ref="F67:F78">TRIM(LEFT(E67,LEN(E67)-LEN(G67)))</f>
        <v>Trịnh Nhật</v>
      </c>
      <c r="G67" s="14" t="str">
        <f aca="true" t="shared" si="19" ref="G67:G78">TRIM(IF(ISERROR(FIND(" ",C67)),C67,(MID(C67,FIND("*",SUBSTITUTE(C67," ","*",LEN(C67)-LEN(SUBSTITUTE(C67," ",""))))+1,100))))</f>
        <v>Tiến</v>
      </c>
      <c r="H67" s="13" t="str">
        <f aca="true" t="shared" si="20" ref="H67:H78">IF(COUNTIF($G$1:$G$81,G67)=1,"-",COUNTIF($G$1:$G$81,G67))</f>
        <v>-</v>
      </c>
      <c r="I67" s="14" t="e">
        <f aca="true" t="shared" si="21" ref="I67:I91">COUNTIF(_GVHD_K13_1,C67)</f>
        <v>#REF!</v>
      </c>
      <c r="J67" s="14">
        <f aca="true" t="shared" si="22" ref="J67:J91">COUNTIF(_GVHD_K13_2,C67)</f>
        <v>0</v>
      </c>
    </row>
    <row r="68" spans="1:10" ht="15">
      <c r="A68" s="13">
        <v>66</v>
      </c>
      <c r="B68" s="14" t="str">
        <f t="shared" si="15"/>
        <v>Toàn</v>
      </c>
      <c r="C68" s="15" t="s">
        <v>0</v>
      </c>
      <c r="D68" s="14" t="str">
        <f t="shared" si="16"/>
        <v>PGS.TS </v>
      </c>
      <c r="E68" s="14" t="str">
        <f t="shared" si="17"/>
        <v>Đỗ Năng Toàn</v>
      </c>
      <c r="F68" s="14" t="str">
        <f t="shared" si="18"/>
        <v>Đỗ Năng</v>
      </c>
      <c r="G68" s="14" t="str">
        <f t="shared" si="19"/>
        <v>Toàn</v>
      </c>
      <c r="H68" s="13" t="str">
        <f t="shared" si="20"/>
        <v>-</v>
      </c>
      <c r="I68" s="14" t="e">
        <f t="shared" si="21"/>
        <v>#REF!</v>
      </c>
      <c r="J68" s="14">
        <f t="shared" si="22"/>
        <v>0</v>
      </c>
    </row>
    <row r="69" spans="1:10" ht="15">
      <c r="A69" s="13">
        <v>67</v>
      </c>
      <c r="B69" s="14" t="s">
        <v>103</v>
      </c>
      <c r="C69" s="15" t="s">
        <v>13</v>
      </c>
      <c r="D69" s="14" t="str">
        <f t="shared" si="16"/>
        <v>PGS.TS </v>
      </c>
      <c r="E69" s="14" t="str">
        <f t="shared" si="17"/>
        <v>Đỗ Trung Tuấn</v>
      </c>
      <c r="F69" s="14" t="str">
        <f t="shared" si="18"/>
        <v>Đỗ Trung</v>
      </c>
      <c r="G69" s="14" t="str">
        <f t="shared" si="19"/>
        <v>Tuấn</v>
      </c>
      <c r="H69" s="13">
        <f t="shared" si="20"/>
        <v>2</v>
      </c>
      <c r="I69" s="14" t="e">
        <f t="shared" si="21"/>
        <v>#REF!</v>
      </c>
      <c r="J69" s="14">
        <f t="shared" si="22"/>
        <v>0</v>
      </c>
    </row>
    <row r="70" spans="1:10" ht="15">
      <c r="A70" s="13">
        <v>68</v>
      </c>
      <c r="B70" s="14" t="s">
        <v>104</v>
      </c>
      <c r="C70" s="15" t="s">
        <v>94</v>
      </c>
      <c r="D70" s="14" t="str">
        <f t="shared" si="16"/>
        <v>TS </v>
      </c>
      <c r="E70" s="14" t="str">
        <f t="shared" si="17"/>
        <v>Lê Bá Tuấn</v>
      </c>
      <c r="F70" s="14" t="str">
        <f t="shared" si="18"/>
        <v>Lê Bá</v>
      </c>
      <c r="G70" s="14" t="str">
        <f t="shared" si="19"/>
        <v>Tuấn</v>
      </c>
      <c r="H70" s="13">
        <f t="shared" si="20"/>
        <v>2</v>
      </c>
      <c r="I70" s="14" t="e">
        <f t="shared" si="21"/>
        <v>#REF!</v>
      </c>
      <c r="J70" s="14">
        <f t="shared" si="22"/>
        <v>0</v>
      </c>
    </row>
    <row r="71" spans="1:10" ht="15">
      <c r="A71" s="13">
        <v>69</v>
      </c>
      <c r="B71" s="14" t="str">
        <f>G71</f>
        <v>Tùng</v>
      </c>
      <c r="C71" s="15" t="s">
        <v>22</v>
      </c>
      <c r="D71" s="14" t="str">
        <f t="shared" si="16"/>
        <v>TS </v>
      </c>
      <c r="E71" s="14" t="str">
        <f t="shared" si="17"/>
        <v>Hoàng Đỗ Thanh Tùng</v>
      </c>
      <c r="F71" s="14" t="str">
        <f t="shared" si="18"/>
        <v>Hoàng Đỗ Thanh</v>
      </c>
      <c r="G71" s="14" t="str">
        <f t="shared" si="19"/>
        <v>Tùng</v>
      </c>
      <c r="H71" s="13" t="str">
        <f t="shared" si="20"/>
        <v>-</v>
      </c>
      <c r="I71" s="14" t="e">
        <f t="shared" si="21"/>
        <v>#REF!</v>
      </c>
      <c r="J71" s="14">
        <f t="shared" si="22"/>
        <v>0</v>
      </c>
    </row>
    <row r="72" spans="1:10" ht="15">
      <c r="A72" s="13">
        <v>70</v>
      </c>
      <c r="B72" s="14" t="s">
        <v>125</v>
      </c>
      <c r="C72" s="15" t="s">
        <v>126</v>
      </c>
      <c r="D72" s="14" t="str">
        <f t="shared" si="16"/>
        <v>PGS.TS </v>
      </c>
      <c r="E72" s="14" t="str">
        <f t="shared" si="17"/>
        <v>Nguyễn Bá Tường</v>
      </c>
      <c r="F72" s="14" t="str">
        <f t="shared" si="18"/>
        <v>Nguyễn Bá</v>
      </c>
      <c r="G72" s="14" t="str">
        <f t="shared" si="19"/>
        <v>Tường</v>
      </c>
      <c r="H72" s="13" t="str">
        <f t="shared" si="20"/>
        <v>-</v>
      </c>
      <c r="I72" s="14" t="e">
        <f t="shared" si="21"/>
        <v>#REF!</v>
      </c>
      <c r="J72" s="14">
        <f t="shared" si="22"/>
        <v>0</v>
      </c>
    </row>
    <row r="73" spans="1:10" ht="15">
      <c r="A73" s="13">
        <v>71</v>
      </c>
      <c r="B73" s="14" t="str">
        <f>G73</f>
        <v>Vinh</v>
      </c>
      <c r="C73" s="15" t="s">
        <v>89</v>
      </c>
      <c r="D73" s="14" t="str">
        <f t="shared" si="16"/>
        <v>TS </v>
      </c>
      <c r="E73" s="14" t="str">
        <f t="shared" si="17"/>
        <v>Nguyễn Văn Vinh</v>
      </c>
      <c r="F73" s="14" t="str">
        <f t="shared" si="18"/>
        <v>Nguyễn Văn</v>
      </c>
      <c r="G73" s="14" t="str">
        <f t="shared" si="19"/>
        <v>Vinh</v>
      </c>
      <c r="H73" s="13" t="str">
        <f t="shared" si="20"/>
        <v>-</v>
      </c>
      <c r="I73" s="14" t="e">
        <f t="shared" si="21"/>
        <v>#REF!</v>
      </c>
      <c r="J73" s="14">
        <f t="shared" si="22"/>
        <v>0</v>
      </c>
    </row>
    <row r="74" spans="1:10" ht="15">
      <c r="A74" s="13">
        <v>72</v>
      </c>
      <c r="B74" s="14" t="str">
        <f>G74</f>
        <v>Vĩnh</v>
      </c>
      <c r="C74" s="15" t="s">
        <v>105</v>
      </c>
      <c r="D74" s="14" t="str">
        <f t="shared" si="16"/>
        <v>PGS.TS </v>
      </c>
      <c r="E74" s="14" t="str">
        <f t="shared" si="17"/>
        <v>Lê Trọng Vĩnh</v>
      </c>
      <c r="F74" s="14" t="str">
        <f t="shared" si="18"/>
        <v>Lê Trọng</v>
      </c>
      <c r="G74" s="14" t="str">
        <f t="shared" si="19"/>
        <v>Vĩnh</v>
      </c>
      <c r="H74" s="13" t="str">
        <f t="shared" si="20"/>
        <v>-</v>
      </c>
      <c r="I74" s="14" t="e">
        <f t="shared" si="21"/>
        <v>#REF!</v>
      </c>
      <c r="J74" s="14">
        <f t="shared" si="22"/>
        <v>0</v>
      </c>
    </row>
    <row r="75" spans="1:10" ht="15">
      <c r="A75" s="13">
        <v>73</v>
      </c>
      <c r="B75" s="14" t="str">
        <f>G75</f>
        <v>Vũ</v>
      </c>
      <c r="C75" s="15" t="s">
        <v>123</v>
      </c>
      <c r="D75" s="14" t="str">
        <f t="shared" si="16"/>
        <v>TS </v>
      </c>
      <c r="E75" s="14" t="str">
        <f t="shared" si="17"/>
        <v>Vũ Việt Vũ</v>
      </c>
      <c r="F75" s="14" t="str">
        <f t="shared" si="18"/>
        <v>Vũ Việt</v>
      </c>
      <c r="G75" s="14" t="str">
        <f t="shared" si="19"/>
        <v>Vũ</v>
      </c>
      <c r="H75" s="13" t="str">
        <f t="shared" si="20"/>
        <v>-</v>
      </c>
      <c r="I75" s="14" t="e">
        <f t="shared" si="21"/>
        <v>#REF!</v>
      </c>
      <c r="J75" s="14">
        <f t="shared" si="22"/>
        <v>0</v>
      </c>
    </row>
    <row r="76" spans="1:10" ht="15">
      <c r="A76" s="13">
        <v>74</v>
      </c>
      <c r="B76" s="14" t="str">
        <f>G76</f>
        <v>Xuân</v>
      </c>
      <c r="C76" s="14" t="s">
        <v>14</v>
      </c>
      <c r="D76" s="14" t="str">
        <f t="shared" si="16"/>
        <v>TS </v>
      </c>
      <c r="E76" s="14" t="str">
        <f t="shared" si="17"/>
        <v>Vũ Mạnh Xuân</v>
      </c>
      <c r="F76" s="14" t="str">
        <f t="shared" si="18"/>
        <v>Vũ Mạnh</v>
      </c>
      <c r="G76" s="14" t="str">
        <f t="shared" si="19"/>
        <v>Xuân</v>
      </c>
      <c r="H76" s="13" t="str">
        <f t="shared" si="20"/>
        <v>-</v>
      </c>
      <c r="I76" s="14" t="e">
        <f t="shared" si="21"/>
        <v>#REF!</v>
      </c>
      <c r="J76" s="14">
        <f t="shared" si="22"/>
        <v>0</v>
      </c>
    </row>
    <row r="77" spans="1:10" ht="15">
      <c r="A77" s="13">
        <v>88</v>
      </c>
      <c r="B77" s="14" t="s">
        <v>317</v>
      </c>
      <c r="C77" s="15" t="s">
        <v>316</v>
      </c>
      <c r="D77" s="14" t="str">
        <f t="shared" si="16"/>
        <v>TS </v>
      </c>
      <c r="E77" s="14" t="str">
        <f t="shared" si="17"/>
        <v>Vũ Tất Thắng</v>
      </c>
      <c r="F77" s="14" t="str">
        <f t="shared" si="18"/>
        <v>Vũ Tất</v>
      </c>
      <c r="G77" s="14" t="str">
        <f t="shared" si="19"/>
        <v>Thắng</v>
      </c>
      <c r="H77" s="13">
        <f t="shared" si="20"/>
        <v>3</v>
      </c>
      <c r="I77" s="14" t="e">
        <f t="shared" si="21"/>
        <v>#REF!</v>
      </c>
      <c r="J77" s="14">
        <f t="shared" si="22"/>
        <v>0</v>
      </c>
    </row>
    <row r="78" spans="1:10" ht="15">
      <c r="A78" s="13">
        <v>87</v>
      </c>
      <c r="B78" s="14" t="str">
        <f>G78</f>
        <v>Vỵ</v>
      </c>
      <c r="C78" s="15" t="s">
        <v>322</v>
      </c>
      <c r="D78" s="14" t="str">
        <f t="shared" si="16"/>
        <v>PGS.TS </v>
      </c>
      <c r="E78" s="14" t="str">
        <f t="shared" si="17"/>
        <v>Nguyễn Văn Vỵ</v>
      </c>
      <c r="F78" s="14" t="str">
        <f t="shared" si="18"/>
        <v>Nguyễn Văn</v>
      </c>
      <c r="G78" s="14" t="str">
        <f t="shared" si="19"/>
        <v>Vỵ</v>
      </c>
      <c r="H78" s="13" t="str">
        <f t="shared" si="20"/>
        <v>-</v>
      </c>
      <c r="I78" s="14" t="e">
        <f t="shared" si="21"/>
        <v>#REF!</v>
      </c>
      <c r="J78" s="14">
        <f t="shared" si="22"/>
        <v>0</v>
      </c>
    </row>
    <row r="79" spans="1:10" ht="15">
      <c r="A79" s="13">
        <v>86</v>
      </c>
      <c r="I79" s="14" t="e">
        <f t="shared" si="21"/>
        <v>#REF!</v>
      </c>
      <c r="J79" s="14">
        <f t="shared" si="22"/>
        <v>0</v>
      </c>
    </row>
    <row r="80" spans="1:10" ht="15">
      <c r="A80" s="13">
        <v>85</v>
      </c>
      <c r="I80" s="14" t="e">
        <f t="shared" si="21"/>
        <v>#REF!</v>
      </c>
      <c r="J80" s="14">
        <f t="shared" si="22"/>
        <v>0</v>
      </c>
    </row>
    <row r="81" spans="1:10" ht="15">
      <c r="A81" s="13">
        <v>84</v>
      </c>
      <c r="I81" s="14" t="e">
        <f t="shared" si="21"/>
        <v>#REF!</v>
      </c>
      <c r="J81" s="14">
        <f t="shared" si="22"/>
        <v>0</v>
      </c>
    </row>
    <row r="82" spans="1:10" ht="15">
      <c r="A82" s="13">
        <v>83</v>
      </c>
      <c r="I82" s="14" t="e">
        <f t="shared" si="21"/>
        <v>#REF!</v>
      </c>
      <c r="J82" s="14">
        <f t="shared" si="22"/>
        <v>0</v>
      </c>
    </row>
    <row r="83" spans="1:10" ht="15">
      <c r="A83" s="13">
        <v>82</v>
      </c>
      <c r="I83" s="14" t="e">
        <f t="shared" si="21"/>
        <v>#REF!</v>
      </c>
      <c r="J83" s="14">
        <f t="shared" si="22"/>
        <v>0</v>
      </c>
    </row>
    <row r="84" spans="1:10" ht="15">
      <c r="A84" s="13">
        <v>81</v>
      </c>
      <c r="I84" s="14" t="e">
        <f t="shared" si="21"/>
        <v>#REF!</v>
      </c>
      <c r="J84" s="14">
        <f t="shared" si="22"/>
        <v>0</v>
      </c>
    </row>
    <row r="85" spans="1:10" ht="15">
      <c r="A85" s="13">
        <v>80</v>
      </c>
      <c r="I85" s="14" t="e">
        <f t="shared" si="21"/>
        <v>#REF!</v>
      </c>
      <c r="J85" s="14">
        <f t="shared" si="22"/>
        <v>0</v>
      </c>
    </row>
    <row r="86" spans="1:10" ht="15">
      <c r="A86" s="13">
        <v>79</v>
      </c>
      <c r="I86" s="14" t="e">
        <f t="shared" si="21"/>
        <v>#REF!</v>
      </c>
      <c r="J86" s="14">
        <f t="shared" si="22"/>
        <v>0</v>
      </c>
    </row>
    <row r="87" spans="1:10" ht="15">
      <c r="A87" s="13">
        <v>78</v>
      </c>
      <c r="I87" s="14" t="e">
        <f t="shared" si="21"/>
        <v>#REF!</v>
      </c>
      <c r="J87" s="14">
        <f t="shared" si="22"/>
        <v>0</v>
      </c>
    </row>
    <row r="88" spans="1:10" ht="15">
      <c r="A88" s="13">
        <v>77</v>
      </c>
      <c r="I88" s="14" t="e">
        <f t="shared" si="21"/>
        <v>#REF!</v>
      </c>
      <c r="J88" s="14">
        <f t="shared" si="22"/>
        <v>0</v>
      </c>
    </row>
    <row r="89" spans="1:10" ht="15">
      <c r="A89" s="13">
        <v>76</v>
      </c>
      <c r="I89" s="14" t="e">
        <f t="shared" si="21"/>
        <v>#REF!</v>
      </c>
      <c r="J89" s="14">
        <f t="shared" si="22"/>
        <v>0</v>
      </c>
    </row>
    <row r="90" spans="1:10" ht="15">
      <c r="A90" s="13">
        <v>75</v>
      </c>
      <c r="I90" s="14" t="e">
        <f t="shared" si="21"/>
        <v>#REF!</v>
      </c>
      <c r="J90" s="14">
        <f t="shared" si="22"/>
        <v>0</v>
      </c>
    </row>
    <row r="91" spans="1:10" ht="15">
      <c r="A91" s="13">
        <v>89</v>
      </c>
      <c r="I91" s="14" t="e">
        <f t="shared" si="21"/>
        <v>#REF!</v>
      </c>
      <c r="J91" s="14">
        <f t="shared" si="22"/>
        <v>0</v>
      </c>
    </row>
  </sheetData>
  <sheetProtection/>
  <printOptions/>
  <pageMargins left="0.5" right="0.5" top="0.5" bottom="0.25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2_K13_2"/>
  <dimension ref="A1:J131"/>
  <sheetViews>
    <sheetView view="pageBreakPreview" zoomScaleSheetLayoutView="100" zoomScalePageLayoutView="0" workbookViewId="0" topLeftCell="C1">
      <selection activeCell="E1" sqref="E1:E11"/>
    </sheetView>
  </sheetViews>
  <sheetFormatPr defaultColWidth="9.140625" defaultRowHeight="12.75"/>
  <cols>
    <col min="1" max="1" width="5.28125" style="2" customWidth="1"/>
    <col min="2" max="2" width="18.8515625" style="5" customWidth="1"/>
    <col min="3" max="3" width="10.00390625" style="5" customWidth="1"/>
    <col min="4" max="4" width="100.7109375" style="3" customWidth="1"/>
    <col min="5" max="5" width="31.57421875" style="10" customWidth="1"/>
    <col min="6" max="6" width="5.140625" style="2" customWidth="1"/>
    <col min="7" max="7" width="12.28125" style="2" customWidth="1"/>
    <col min="8" max="8" width="9.140625" style="2" customWidth="1"/>
    <col min="9" max="10" width="9.140625" style="1" customWidth="1"/>
    <col min="11" max="16384" width="9.140625" style="2" customWidth="1"/>
  </cols>
  <sheetData>
    <row r="1" spans="1:10" s="12" customFormat="1" ht="32.25" customHeight="1">
      <c r="A1" s="11" t="s">
        <v>47</v>
      </c>
      <c r="B1" s="91" t="s">
        <v>69</v>
      </c>
      <c r="C1" s="91"/>
      <c r="D1" s="11" t="s">
        <v>293</v>
      </c>
      <c r="E1" s="11" t="s">
        <v>70</v>
      </c>
      <c r="F1" s="11" t="s">
        <v>300</v>
      </c>
      <c r="G1" s="26" t="s">
        <v>298</v>
      </c>
      <c r="I1" s="12" t="s">
        <v>298</v>
      </c>
      <c r="J1" s="12" t="s">
        <v>299</v>
      </c>
    </row>
    <row r="2" spans="1:10" s="4" customFormat="1" ht="21" customHeight="1">
      <c r="A2" s="7">
        <v>1</v>
      </c>
      <c r="B2" s="20"/>
      <c r="C2" s="22"/>
      <c r="D2" s="8"/>
      <c r="E2" s="9"/>
      <c r="F2" s="6">
        <f aca="true" t="shared" si="0" ref="F2:F11">COUNTIF(_GVHD_K13_2,E2)</f>
        <v>0</v>
      </c>
      <c r="G2" s="6"/>
      <c r="I2" s="27">
        <v>1</v>
      </c>
      <c r="J2" s="27"/>
    </row>
    <row r="3" spans="1:9" ht="21" customHeight="1">
      <c r="A3" s="7">
        <v>2</v>
      </c>
      <c r="B3" s="21"/>
      <c r="C3" s="23"/>
      <c r="D3" s="8"/>
      <c r="E3" s="9"/>
      <c r="F3" s="6">
        <f t="shared" si="0"/>
        <v>0</v>
      </c>
      <c r="G3" s="6"/>
      <c r="I3" s="1">
        <v>2</v>
      </c>
    </row>
    <row r="4" spans="1:9" ht="21" customHeight="1">
      <c r="A4" s="7">
        <v>3</v>
      </c>
      <c r="B4" s="20"/>
      <c r="C4" s="22"/>
      <c r="D4" s="8"/>
      <c r="E4" s="9"/>
      <c r="F4" s="6">
        <f t="shared" si="0"/>
        <v>0</v>
      </c>
      <c r="G4" s="6"/>
      <c r="I4" s="27">
        <v>3</v>
      </c>
    </row>
    <row r="5" spans="1:9" ht="21" customHeight="1">
      <c r="A5" s="7">
        <v>4</v>
      </c>
      <c r="B5" s="21"/>
      <c r="C5" s="23"/>
      <c r="D5" s="8"/>
      <c r="E5" s="9"/>
      <c r="F5" s="6">
        <f t="shared" si="0"/>
        <v>0</v>
      </c>
      <c r="G5" s="6"/>
      <c r="I5" s="1">
        <v>4</v>
      </c>
    </row>
    <row r="6" spans="1:9" ht="21" customHeight="1">
      <c r="A6" s="7">
        <v>5</v>
      </c>
      <c r="B6" s="20"/>
      <c r="C6" s="22"/>
      <c r="D6" s="8"/>
      <c r="E6" s="9"/>
      <c r="F6" s="6">
        <f t="shared" si="0"/>
        <v>0</v>
      </c>
      <c r="G6" s="6"/>
      <c r="I6" s="27"/>
    </row>
    <row r="7" spans="1:7" ht="21" customHeight="1">
      <c r="A7" s="7">
        <v>6</v>
      </c>
      <c r="B7" s="21"/>
      <c r="C7" s="23"/>
      <c r="D7" s="8"/>
      <c r="E7" s="9"/>
      <c r="F7" s="6">
        <f t="shared" si="0"/>
        <v>0</v>
      </c>
      <c r="G7" s="6"/>
    </row>
    <row r="8" spans="1:7" ht="21" customHeight="1">
      <c r="A8" s="7">
        <v>7</v>
      </c>
      <c r="B8" s="20"/>
      <c r="C8" s="22"/>
      <c r="D8" s="8"/>
      <c r="E8" s="9"/>
      <c r="F8" s="6">
        <f t="shared" si="0"/>
        <v>0</v>
      </c>
      <c r="G8" s="6"/>
    </row>
    <row r="9" spans="1:7" ht="21" customHeight="1">
      <c r="A9" s="7">
        <v>8</v>
      </c>
      <c r="B9" s="21"/>
      <c r="C9" s="23"/>
      <c r="D9" s="8"/>
      <c r="E9" s="9"/>
      <c r="F9" s="6">
        <f t="shared" si="0"/>
        <v>0</v>
      </c>
      <c r="G9" s="6"/>
    </row>
    <row r="10" spans="1:7" ht="21" customHeight="1">
      <c r="A10" s="7">
        <v>9</v>
      </c>
      <c r="B10" s="20"/>
      <c r="C10" s="22"/>
      <c r="D10" s="8"/>
      <c r="E10" s="9"/>
      <c r="F10" s="6">
        <f t="shared" si="0"/>
        <v>0</v>
      </c>
      <c r="G10" s="6"/>
    </row>
    <row r="11" spans="1:7" ht="21" customHeight="1">
      <c r="A11" s="7">
        <v>10</v>
      </c>
      <c r="B11" s="21"/>
      <c r="C11" s="23"/>
      <c r="D11" s="8"/>
      <c r="E11" s="9"/>
      <c r="F11" s="6">
        <f t="shared" si="0"/>
        <v>0</v>
      </c>
      <c r="G11" s="6"/>
    </row>
    <row r="13" ht="15">
      <c r="E13" s="25">
        <f>COUNTA(E2:E11)</f>
        <v>0</v>
      </c>
    </row>
    <row r="51" spans="9:10" ht="15">
      <c r="I51" s="27"/>
      <c r="J51" s="27"/>
    </row>
    <row r="81" spans="9:10" ht="15">
      <c r="I81" s="27"/>
      <c r="J81" s="27"/>
    </row>
    <row r="82" spans="9:10" ht="15">
      <c r="I82" s="27"/>
      <c r="J82" s="27"/>
    </row>
    <row r="83" spans="9:10" ht="15">
      <c r="I83" s="27"/>
      <c r="J83" s="27"/>
    </row>
    <row r="84" spans="9:10" ht="15">
      <c r="I84" s="27"/>
      <c r="J84" s="27"/>
    </row>
    <row r="85" spans="9:10" ht="15">
      <c r="I85" s="27"/>
      <c r="J85" s="27"/>
    </row>
    <row r="86" spans="9:10" ht="15">
      <c r="I86" s="27"/>
      <c r="J86" s="27"/>
    </row>
    <row r="91" spans="9:10" ht="15">
      <c r="I91" s="27"/>
      <c r="J91" s="27"/>
    </row>
    <row r="93" spans="9:10" ht="15">
      <c r="I93" s="27"/>
      <c r="J93" s="27"/>
    </row>
    <row r="94" spans="9:10" ht="15">
      <c r="I94" s="27"/>
      <c r="J94" s="27"/>
    </row>
    <row r="95" spans="9:10" ht="15">
      <c r="I95" s="27"/>
      <c r="J95" s="27"/>
    </row>
    <row r="96" spans="9:10" ht="15">
      <c r="I96" s="27"/>
      <c r="J96" s="27"/>
    </row>
    <row r="97" spans="9:10" ht="15">
      <c r="I97" s="27"/>
      <c r="J97" s="27"/>
    </row>
    <row r="98" spans="9:10" ht="15">
      <c r="I98" s="27"/>
      <c r="J98" s="27"/>
    </row>
    <row r="99" spans="9:10" ht="15">
      <c r="I99" s="27"/>
      <c r="J99" s="27"/>
    </row>
    <row r="109" spans="9:10" ht="15">
      <c r="I109" s="27"/>
      <c r="J109" s="27"/>
    </row>
    <row r="110" spans="9:10" ht="15">
      <c r="I110" s="27"/>
      <c r="J110" s="27"/>
    </row>
    <row r="111" spans="9:10" ht="15">
      <c r="I111" s="27"/>
      <c r="J111" s="27"/>
    </row>
    <row r="114" spans="9:10" ht="15">
      <c r="I114" s="27"/>
      <c r="J114" s="27"/>
    </row>
    <row r="116" spans="9:10" ht="15">
      <c r="I116" s="27"/>
      <c r="J116" s="27"/>
    </row>
    <row r="120" spans="9:10" ht="15">
      <c r="I120" s="27"/>
      <c r="J120" s="27"/>
    </row>
    <row r="122" spans="9:10" ht="15">
      <c r="I122" s="27"/>
      <c r="J122" s="27"/>
    </row>
    <row r="123" spans="9:10" ht="15">
      <c r="I123" s="27"/>
      <c r="J123" s="27"/>
    </row>
    <row r="124" spans="9:10" ht="15">
      <c r="I124" s="27"/>
      <c r="J124" s="27"/>
    </row>
    <row r="125" spans="9:10" ht="15">
      <c r="I125" s="27"/>
      <c r="J125" s="27"/>
    </row>
    <row r="126" spans="9:10" ht="15">
      <c r="I126" s="27"/>
      <c r="J126" s="27"/>
    </row>
    <row r="127" spans="9:10" ht="15">
      <c r="I127" s="27"/>
      <c r="J127" s="27"/>
    </row>
    <row r="131" spans="9:10" ht="15">
      <c r="I131" s="27"/>
      <c r="J131" s="27"/>
    </row>
  </sheetData>
  <sheetProtection/>
  <mergeCells count="1">
    <mergeCell ref="B1:C1"/>
  </mergeCells>
  <dataValidations count="1">
    <dataValidation type="list" allowBlank="1" showInputMessage="1" showErrorMessage="1" sqref="E2:E11">
      <formula1>INDIRECT("_Ho_va_ten_GV")</formula1>
    </dataValidation>
  </dataValidations>
  <printOptions horizontalCentered="1"/>
  <pageMargins left="0.3937007874015748" right="0.1968503937007874" top="0.5905511811023623" bottom="0.3937007874015748" header="0.1968503937007874" footer="0.196850393700787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2_K13_9"/>
  <dimension ref="A1:O106"/>
  <sheetViews>
    <sheetView view="pageBreakPreview" zoomScale="85" zoomScaleSheetLayoutView="85" zoomScalePageLayoutView="0" workbookViewId="0" topLeftCell="A1">
      <selection activeCell="D105" sqref="D105"/>
    </sheetView>
  </sheetViews>
  <sheetFormatPr defaultColWidth="9.140625" defaultRowHeight="12.75"/>
  <cols>
    <col min="1" max="1" width="5.28125" style="2" customWidth="1"/>
    <col min="2" max="2" width="17.57421875" style="5" customWidth="1"/>
    <col min="3" max="3" width="9.00390625" style="5" customWidth="1"/>
    <col min="4" max="4" width="100.7109375" style="3" customWidth="1"/>
    <col min="5" max="5" width="26.7109375" style="1" customWidth="1"/>
    <col min="6" max="6" width="0.42578125" style="1" hidden="1" customWidth="1"/>
    <col min="7" max="7" width="9.28125" style="1" customWidth="1"/>
    <col min="8" max="8" width="12.00390625" style="1" customWidth="1"/>
    <col min="9" max="9" width="7.28125" style="29" customWidth="1"/>
    <col min="10" max="10" width="6.421875" style="1" customWidth="1"/>
    <col min="11" max="11" width="7.00390625" style="1" customWidth="1"/>
    <col min="12" max="12" width="5.421875" style="1" bestFit="1" customWidth="1"/>
    <col min="13" max="13" width="9.140625" style="2" customWidth="1"/>
    <col min="14" max="15" width="9.140625" style="1" customWidth="1"/>
    <col min="16" max="16384" width="9.140625" style="2" customWidth="1"/>
  </cols>
  <sheetData>
    <row r="1" spans="1:8" s="33" customFormat="1" ht="20.25" customHeight="1">
      <c r="A1" s="97" t="s">
        <v>324</v>
      </c>
      <c r="B1" s="97"/>
      <c r="C1" s="97"/>
      <c r="D1" s="93" t="s">
        <v>325</v>
      </c>
      <c r="E1" s="93"/>
      <c r="F1" s="93"/>
      <c r="G1" s="93"/>
      <c r="H1" s="32"/>
    </row>
    <row r="2" spans="1:8" s="33" customFormat="1" ht="14.25" customHeight="1">
      <c r="A2" s="98" t="s">
        <v>326</v>
      </c>
      <c r="B2" s="98"/>
      <c r="C2" s="98"/>
      <c r="D2" s="94" t="s">
        <v>327</v>
      </c>
      <c r="E2" s="94"/>
      <c r="F2" s="94"/>
      <c r="G2" s="94"/>
      <c r="H2" s="34"/>
    </row>
    <row r="3" spans="1:8" s="39" customFormat="1" ht="5.25" customHeight="1">
      <c r="A3" s="35"/>
      <c r="B3" s="36"/>
      <c r="C3" s="37"/>
      <c r="D3" s="38"/>
      <c r="E3" s="35"/>
      <c r="F3" s="35"/>
      <c r="H3" s="34"/>
    </row>
    <row r="4" spans="1:8" s="40" customFormat="1" ht="18.75" customHeight="1">
      <c r="A4" s="95" t="s">
        <v>369</v>
      </c>
      <c r="B4" s="95"/>
      <c r="C4" s="95"/>
      <c r="D4" s="95"/>
      <c r="E4" s="95"/>
      <c r="F4" s="95"/>
      <c r="H4" s="41"/>
    </row>
    <row r="5" spans="1:8" s="42" customFormat="1" ht="15" customHeight="1">
      <c r="A5" s="96" t="s">
        <v>371</v>
      </c>
      <c r="B5" s="96"/>
      <c r="C5" s="96"/>
      <c r="D5" s="96"/>
      <c r="E5" s="96"/>
      <c r="F5" s="96"/>
      <c r="H5" s="43"/>
    </row>
    <row r="6" spans="1:8" s="42" customFormat="1" ht="15.75">
      <c r="A6" s="44"/>
      <c r="B6" s="44"/>
      <c r="C6" s="44"/>
      <c r="D6" s="45" t="s">
        <v>374</v>
      </c>
      <c r="E6" s="45"/>
      <c r="H6" s="43"/>
    </row>
    <row r="7" spans="1:12" s="12" customFormat="1" ht="35.25" customHeight="1">
      <c r="A7" s="31" t="s">
        <v>47</v>
      </c>
      <c r="B7" s="92" t="s">
        <v>69</v>
      </c>
      <c r="C7" s="92"/>
      <c r="D7" s="31" t="s">
        <v>370</v>
      </c>
      <c r="E7" s="31" t="s">
        <v>70</v>
      </c>
      <c r="F7" s="31" t="s">
        <v>321</v>
      </c>
      <c r="G7" s="31" t="s">
        <v>350</v>
      </c>
      <c r="H7" s="30" t="s">
        <v>351</v>
      </c>
      <c r="I7" s="31"/>
      <c r="J7" s="31"/>
      <c r="K7" s="31"/>
      <c r="L7" s="31"/>
    </row>
    <row r="8" spans="1:15" s="57" customFormat="1" ht="19.5" customHeight="1">
      <c r="A8" s="51">
        <v>1</v>
      </c>
      <c r="B8" s="52" t="s">
        <v>226</v>
      </c>
      <c r="C8" s="53" t="s">
        <v>109</v>
      </c>
      <c r="D8" s="50" t="s">
        <v>227</v>
      </c>
      <c r="E8" s="54" t="s">
        <v>9</v>
      </c>
      <c r="F8" s="55">
        <f>COUNTIF(_GVHD_K13_1,E8)</f>
        <v>3</v>
      </c>
      <c r="G8" s="54"/>
      <c r="H8" s="55">
        <f>IF(G8=$H$7,$H$7,"")</f>
      </c>
      <c r="I8" s="55"/>
      <c r="J8" s="55"/>
      <c r="K8" s="55"/>
      <c r="L8" s="55"/>
      <c r="M8" s="56"/>
      <c r="N8" s="54"/>
      <c r="O8" s="54"/>
    </row>
    <row r="9" spans="1:15" s="65" customFormat="1" ht="19.5" customHeight="1">
      <c r="A9" s="58">
        <v>2</v>
      </c>
      <c r="B9" s="59" t="s">
        <v>132</v>
      </c>
      <c r="C9" s="60" t="s">
        <v>133</v>
      </c>
      <c r="D9" s="61" t="s">
        <v>334</v>
      </c>
      <c r="E9" s="62" t="s">
        <v>0</v>
      </c>
      <c r="F9" s="63">
        <f>COUNTIF(_GVHD_K13_1,E9)</f>
        <v>5</v>
      </c>
      <c r="G9" s="63"/>
      <c r="H9" s="63">
        <f>IF(G9=$H$7,$H$7,"")</f>
      </c>
      <c r="I9" s="63"/>
      <c r="J9" s="63"/>
      <c r="K9" s="63"/>
      <c r="L9" s="63"/>
      <c r="M9" s="64"/>
      <c r="N9" s="63"/>
      <c r="O9" s="63"/>
    </row>
    <row r="10" spans="1:15" s="65" customFormat="1" ht="19.5" customHeight="1">
      <c r="A10" s="58">
        <v>3</v>
      </c>
      <c r="B10" s="66" t="s">
        <v>196</v>
      </c>
      <c r="C10" s="67" t="s">
        <v>57</v>
      </c>
      <c r="D10" s="68" t="s">
        <v>254</v>
      </c>
      <c r="E10" s="62" t="s">
        <v>247</v>
      </c>
      <c r="F10" s="63">
        <f>COUNTIF(_GVHD_K13_1,E10)</f>
        <v>3</v>
      </c>
      <c r="G10" s="62"/>
      <c r="H10" s="63">
        <f>IF(G10=$H$7,$H$7,"")</f>
      </c>
      <c r="I10" s="63"/>
      <c r="J10" s="63"/>
      <c r="K10" s="63"/>
      <c r="L10" s="63"/>
      <c r="N10" s="62"/>
      <c r="O10" s="62"/>
    </row>
    <row r="11" spans="1:15" s="65" customFormat="1" ht="19.5" customHeight="1">
      <c r="A11" s="58">
        <v>4</v>
      </c>
      <c r="B11" s="69" t="s">
        <v>134</v>
      </c>
      <c r="C11" s="67" t="s">
        <v>135</v>
      </c>
      <c r="D11" s="70" t="s">
        <v>357</v>
      </c>
      <c r="E11" s="62" t="s">
        <v>72</v>
      </c>
      <c r="F11" s="63">
        <f>COUNTIF(_GVHD_K13_1,E11)</f>
        <v>5</v>
      </c>
      <c r="G11" s="62"/>
      <c r="H11" s="63">
        <f>IF(G11=$H$7,$H$7,"")</f>
      </c>
      <c r="I11" s="63" t="s">
        <v>366</v>
      </c>
      <c r="J11" s="63"/>
      <c r="K11" s="63"/>
      <c r="L11" s="63"/>
      <c r="N11" s="62"/>
      <c r="O11" s="63"/>
    </row>
    <row r="12" spans="1:15" s="65" customFormat="1" ht="19.5" customHeight="1">
      <c r="A12" s="58">
        <v>5</v>
      </c>
      <c r="B12" s="69" t="s">
        <v>149</v>
      </c>
      <c r="C12" s="67" t="s">
        <v>188</v>
      </c>
      <c r="D12" s="68" t="s">
        <v>323</v>
      </c>
      <c r="E12" s="62" t="s">
        <v>7</v>
      </c>
      <c r="F12" s="63">
        <v>5</v>
      </c>
      <c r="G12" s="62"/>
      <c r="H12" s="63">
        <f>IF(G12=$H$7,$H$7,"")</f>
      </c>
      <c r="I12" s="63"/>
      <c r="J12" s="63"/>
      <c r="K12" s="63"/>
      <c r="L12" s="63"/>
      <c r="N12" s="62"/>
      <c r="O12" s="62"/>
    </row>
    <row r="13" spans="1:15" s="65" customFormat="1" ht="19.5" customHeight="1">
      <c r="A13" s="58">
        <v>6</v>
      </c>
      <c r="B13" s="66" t="s">
        <v>228</v>
      </c>
      <c r="C13" s="67" t="s">
        <v>188</v>
      </c>
      <c r="D13" s="49" t="s">
        <v>363</v>
      </c>
      <c r="E13" s="62" t="s">
        <v>6</v>
      </c>
      <c r="F13" s="63">
        <f aca="true" t="shared" si="0" ref="F13:F18">COUNTIF(_GVHD_K13_1,E13)</f>
        <v>2</v>
      </c>
      <c r="G13" s="62"/>
      <c r="H13" s="63"/>
      <c r="I13" s="63"/>
      <c r="J13" s="63"/>
      <c r="K13" s="63"/>
      <c r="L13" s="63"/>
      <c r="N13" s="62"/>
      <c r="O13" s="62"/>
    </row>
    <row r="14" spans="1:15" s="65" customFormat="1" ht="19.5" customHeight="1">
      <c r="A14" s="58">
        <v>7</v>
      </c>
      <c r="B14" s="66" t="s">
        <v>229</v>
      </c>
      <c r="C14" s="67" t="s">
        <v>188</v>
      </c>
      <c r="D14" s="49" t="s">
        <v>364</v>
      </c>
      <c r="E14" s="62" t="s">
        <v>6</v>
      </c>
      <c r="F14" s="63">
        <f t="shared" si="0"/>
        <v>2</v>
      </c>
      <c r="G14" s="62"/>
      <c r="H14" s="63"/>
      <c r="I14" s="63"/>
      <c r="J14" s="63"/>
      <c r="K14" s="63"/>
      <c r="L14" s="63"/>
      <c r="N14" s="62"/>
      <c r="O14" s="62"/>
    </row>
    <row r="15" spans="1:15" s="65" customFormat="1" ht="19.5" customHeight="1">
      <c r="A15" s="58">
        <v>8</v>
      </c>
      <c r="B15" s="69" t="s">
        <v>136</v>
      </c>
      <c r="C15" s="67" t="s">
        <v>137</v>
      </c>
      <c r="D15" s="70" t="s">
        <v>354</v>
      </c>
      <c r="E15" s="62" t="s">
        <v>96</v>
      </c>
      <c r="F15" s="63">
        <f t="shared" si="0"/>
        <v>3</v>
      </c>
      <c r="G15" s="63"/>
      <c r="H15" s="63">
        <f>IF(G15=$H$7,$H$7,"")</f>
      </c>
      <c r="I15" s="63"/>
      <c r="J15" s="63"/>
      <c r="K15" s="63"/>
      <c r="L15" s="63"/>
      <c r="N15" s="63"/>
      <c r="O15" s="63"/>
    </row>
    <row r="16" spans="1:15" s="65" customFormat="1" ht="19.5" customHeight="1">
      <c r="A16" s="58">
        <v>9</v>
      </c>
      <c r="B16" s="69" t="s">
        <v>110</v>
      </c>
      <c r="C16" s="67" t="s">
        <v>137</v>
      </c>
      <c r="D16" s="61" t="s">
        <v>335</v>
      </c>
      <c r="E16" s="62" t="s">
        <v>23</v>
      </c>
      <c r="F16" s="63">
        <f t="shared" si="0"/>
        <v>3</v>
      </c>
      <c r="G16" s="62"/>
      <c r="H16" s="63">
        <f>IF(G16=$H$7,$H$7,"")</f>
      </c>
      <c r="I16" s="63"/>
      <c r="J16" s="63"/>
      <c r="K16" s="63"/>
      <c r="L16" s="63"/>
      <c r="N16" s="62"/>
      <c r="O16" s="63"/>
    </row>
    <row r="17" spans="1:15" s="65" customFormat="1" ht="19.5" customHeight="1">
      <c r="A17" s="58">
        <v>10</v>
      </c>
      <c r="B17" s="71" t="s">
        <v>138</v>
      </c>
      <c r="C17" s="72" t="s">
        <v>139</v>
      </c>
      <c r="D17" s="73" t="s">
        <v>336</v>
      </c>
      <c r="E17" s="62" t="s">
        <v>246</v>
      </c>
      <c r="F17" s="63">
        <f t="shared" si="0"/>
        <v>1</v>
      </c>
      <c r="G17" s="63"/>
      <c r="H17" s="63">
        <f>IF(G17=$H$7,$H$7,"")</f>
      </c>
      <c r="I17" s="63"/>
      <c r="J17" s="63"/>
      <c r="K17" s="63"/>
      <c r="L17" s="63"/>
      <c r="N17" s="62"/>
      <c r="O17" s="63"/>
    </row>
    <row r="18" spans="1:15" s="65" customFormat="1" ht="19.5" customHeight="1">
      <c r="A18" s="58">
        <v>11</v>
      </c>
      <c r="B18" s="66" t="s">
        <v>213</v>
      </c>
      <c r="C18" s="67" t="s">
        <v>54</v>
      </c>
      <c r="D18" s="48" t="s">
        <v>361</v>
      </c>
      <c r="E18" s="62" t="s">
        <v>32</v>
      </c>
      <c r="F18" s="63">
        <f t="shared" si="0"/>
        <v>2</v>
      </c>
      <c r="G18" s="63"/>
      <c r="H18" s="63">
        <f>IF(G18=$H$7,$H$7,"")</f>
      </c>
      <c r="I18" s="63"/>
      <c r="J18" s="63"/>
      <c r="K18" s="63"/>
      <c r="L18" s="63"/>
      <c r="M18" s="64"/>
      <c r="N18" s="63"/>
      <c r="O18" s="63"/>
    </row>
    <row r="19" spans="1:15" s="65" customFormat="1" ht="19.5" customHeight="1">
      <c r="A19" s="58">
        <v>12</v>
      </c>
      <c r="B19" s="66" t="s">
        <v>230</v>
      </c>
      <c r="C19" s="67" t="s">
        <v>231</v>
      </c>
      <c r="D19" s="49" t="s">
        <v>232</v>
      </c>
      <c r="E19" s="62" t="s">
        <v>41</v>
      </c>
      <c r="F19" s="63">
        <v>2</v>
      </c>
      <c r="G19" s="62"/>
      <c r="H19" s="63"/>
      <c r="I19" s="63"/>
      <c r="J19" s="63"/>
      <c r="K19" s="63"/>
      <c r="L19" s="63"/>
      <c r="N19" s="62"/>
      <c r="O19" s="62"/>
    </row>
    <row r="20" spans="1:15" s="65" customFormat="1" ht="19.5" customHeight="1">
      <c r="A20" s="58">
        <v>13</v>
      </c>
      <c r="B20" s="69" t="s">
        <v>140</v>
      </c>
      <c r="C20" s="67" t="s">
        <v>141</v>
      </c>
      <c r="D20" s="68" t="s">
        <v>362</v>
      </c>
      <c r="E20" s="62" t="s">
        <v>123</v>
      </c>
      <c r="F20" s="63">
        <f aca="true" t="shared" si="1" ref="F20:F33">COUNTIF(_GVHD_K13_1,E20)</f>
        <v>1</v>
      </c>
      <c r="G20" s="62"/>
      <c r="H20" s="63">
        <f aca="true" t="shared" si="2" ref="H20:H33">IF(G20=$H$7,$H$7,"")</f>
      </c>
      <c r="I20" s="63" t="s">
        <v>366</v>
      </c>
      <c r="J20" s="63"/>
      <c r="K20" s="63"/>
      <c r="L20" s="63"/>
      <c r="N20" s="62"/>
      <c r="O20" s="62"/>
    </row>
    <row r="21" spans="1:15" s="65" customFormat="1" ht="19.5" customHeight="1">
      <c r="A21" s="58">
        <v>14</v>
      </c>
      <c r="B21" s="69" t="s">
        <v>142</v>
      </c>
      <c r="C21" s="67" t="s">
        <v>141</v>
      </c>
      <c r="D21" s="68" t="s">
        <v>276</v>
      </c>
      <c r="E21" s="62" t="s">
        <v>0</v>
      </c>
      <c r="F21" s="63">
        <f t="shared" si="1"/>
        <v>5</v>
      </c>
      <c r="G21" s="62"/>
      <c r="H21" s="63">
        <f t="shared" si="2"/>
      </c>
      <c r="I21" s="63"/>
      <c r="J21" s="63"/>
      <c r="K21" s="63"/>
      <c r="L21" s="63"/>
      <c r="N21" s="62"/>
      <c r="O21" s="62"/>
    </row>
    <row r="22" spans="1:15" s="65" customFormat="1" ht="19.5" customHeight="1">
      <c r="A22" s="58">
        <v>15</v>
      </c>
      <c r="B22" s="69" t="s">
        <v>143</v>
      </c>
      <c r="C22" s="67" t="s">
        <v>73</v>
      </c>
      <c r="D22" s="61" t="s">
        <v>337</v>
      </c>
      <c r="E22" s="74" t="s">
        <v>253</v>
      </c>
      <c r="F22" s="63">
        <f t="shared" si="1"/>
        <v>3</v>
      </c>
      <c r="G22" s="62"/>
      <c r="H22" s="63">
        <f t="shared" si="2"/>
      </c>
      <c r="I22" s="63"/>
      <c r="J22" s="63"/>
      <c r="K22" s="63"/>
      <c r="L22" s="63"/>
      <c r="N22" s="62"/>
      <c r="O22" s="62"/>
    </row>
    <row r="23" spans="1:15" s="65" customFormat="1" ht="19.5" customHeight="1">
      <c r="A23" s="58">
        <v>16</v>
      </c>
      <c r="B23" s="69" t="s">
        <v>144</v>
      </c>
      <c r="C23" s="75" t="s">
        <v>73</v>
      </c>
      <c r="D23" s="61" t="s">
        <v>340</v>
      </c>
      <c r="E23" s="62" t="s">
        <v>253</v>
      </c>
      <c r="F23" s="63">
        <f t="shared" si="1"/>
        <v>3</v>
      </c>
      <c r="G23" s="62"/>
      <c r="H23" s="63">
        <f t="shared" si="2"/>
      </c>
      <c r="I23" s="63"/>
      <c r="J23" s="63"/>
      <c r="K23" s="63"/>
      <c r="L23" s="63"/>
      <c r="N23" s="62"/>
      <c r="O23" s="62"/>
    </row>
    <row r="24" spans="1:15" s="65" customFormat="1" ht="19.5" customHeight="1">
      <c r="A24" s="58">
        <v>17</v>
      </c>
      <c r="B24" s="69" t="s">
        <v>145</v>
      </c>
      <c r="C24" s="67" t="s">
        <v>73</v>
      </c>
      <c r="D24" s="61" t="s">
        <v>307</v>
      </c>
      <c r="E24" s="62" t="s">
        <v>8</v>
      </c>
      <c r="F24" s="63">
        <f t="shared" si="1"/>
        <v>4</v>
      </c>
      <c r="G24" s="62"/>
      <c r="H24" s="63">
        <f t="shared" si="2"/>
      </c>
      <c r="I24" s="63"/>
      <c r="J24" s="63"/>
      <c r="K24" s="63"/>
      <c r="L24" s="63"/>
      <c r="N24" s="62"/>
      <c r="O24" s="62"/>
    </row>
    <row r="25" spans="1:15" s="65" customFormat="1" ht="19.5" customHeight="1">
      <c r="A25" s="58">
        <v>18</v>
      </c>
      <c r="B25" s="69" t="s">
        <v>197</v>
      </c>
      <c r="C25" s="67" t="s">
        <v>73</v>
      </c>
      <c r="D25" s="68" t="s">
        <v>255</v>
      </c>
      <c r="E25" s="62" t="s">
        <v>11</v>
      </c>
      <c r="F25" s="63">
        <f t="shared" si="1"/>
        <v>2</v>
      </c>
      <c r="G25" s="62"/>
      <c r="H25" s="63">
        <f t="shared" si="2"/>
      </c>
      <c r="I25" s="63"/>
      <c r="J25" s="63"/>
      <c r="K25" s="63"/>
      <c r="L25" s="63"/>
      <c r="N25" s="62"/>
      <c r="O25" s="62"/>
    </row>
    <row r="26" spans="1:15" s="65" customFormat="1" ht="19.5" customHeight="1">
      <c r="A26" s="58">
        <v>19</v>
      </c>
      <c r="B26" s="69" t="s">
        <v>127</v>
      </c>
      <c r="C26" s="67" t="s">
        <v>59</v>
      </c>
      <c r="D26" s="61" t="s">
        <v>287</v>
      </c>
      <c r="E26" s="62" t="s">
        <v>8</v>
      </c>
      <c r="F26" s="63">
        <f t="shared" si="1"/>
        <v>4</v>
      </c>
      <c r="G26" s="62"/>
      <c r="H26" s="63">
        <f t="shared" si="2"/>
      </c>
      <c r="I26" s="63"/>
      <c r="J26" s="63"/>
      <c r="K26" s="63"/>
      <c r="L26" s="63"/>
      <c r="N26" s="62"/>
      <c r="O26" s="62"/>
    </row>
    <row r="27" spans="1:15" s="65" customFormat="1" ht="19.5" customHeight="1">
      <c r="A27" s="58">
        <v>20</v>
      </c>
      <c r="B27" s="69" t="s">
        <v>146</v>
      </c>
      <c r="C27" s="67" t="s">
        <v>59</v>
      </c>
      <c r="D27" s="68" t="s">
        <v>309</v>
      </c>
      <c r="E27" s="62" t="s">
        <v>39</v>
      </c>
      <c r="F27" s="63">
        <f t="shared" si="1"/>
        <v>1</v>
      </c>
      <c r="G27" s="62"/>
      <c r="H27" s="63">
        <f t="shared" si="2"/>
      </c>
      <c r="I27" s="63"/>
      <c r="J27" s="63"/>
      <c r="K27" s="63"/>
      <c r="L27" s="63"/>
      <c r="N27" s="62"/>
      <c r="O27" s="62"/>
    </row>
    <row r="28" spans="1:15" s="65" customFormat="1" ht="19.5" customHeight="1">
      <c r="A28" s="58">
        <v>21</v>
      </c>
      <c r="B28" s="76" t="s">
        <v>112</v>
      </c>
      <c r="C28" s="67" t="s">
        <v>59</v>
      </c>
      <c r="D28" s="49" t="s">
        <v>233</v>
      </c>
      <c r="E28" s="62" t="s">
        <v>18</v>
      </c>
      <c r="F28" s="63">
        <f t="shared" si="1"/>
        <v>1</v>
      </c>
      <c r="G28" s="62"/>
      <c r="H28" s="63">
        <f t="shared" si="2"/>
      </c>
      <c r="I28" s="63"/>
      <c r="J28" s="63"/>
      <c r="K28" s="63"/>
      <c r="L28" s="63"/>
      <c r="N28" s="62"/>
      <c r="O28" s="62"/>
    </row>
    <row r="29" spans="1:15" s="65" customFormat="1" ht="19.5" customHeight="1">
      <c r="A29" s="58">
        <v>22</v>
      </c>
      <c r="B29" s="59" t="s">
        <v>147</v>
      </c>
      <c r="C29" s="67" t="s">
        <v>84</v>
      </c>
      <c r="D29" s="73" t="s">
        <v>271</v>
      </c>
      <c r="E29" s="62" t="s">
        <v>247</v>
      </c>
      <c r="F29" s="63">
        <f t="shared" si="1"/>
        <v>3</v>
      </c>
      <c r="G29" s="62"/>
      <c r="H29" s="63">
        <f t="shared" si="2"/>
      </c>
      <c r="I29" s="63"/>
      <c r="J29" s="63"/>
      <c r="K29" s="63"/>
      <c r="L29" s="63"/>
      <c r="N29" s="62"/>
      <c r="O29" s="62"/>
    </row>
    <row r="30" spans="1:15" s="65" customFormat="1" ht="19.5" customHeight="1">
      <c r="A30" s="58">
        <v>23</v>
      </c>
      <c r="B30" s="69" t="s">
        <v>148</v>
      </c>
      <c r="C30" s="67" t="s">
        <v>106</v>
      </c>
      <c r="D30" s="68" t="s">
        <v>275</v>
      </c>
      <c r="E30" s="62" t="s">
        <v>15</v>
      </c>
      <c r="F30" s="63">
        <f t="shared" si="1"/>
        <v>3</v>
      </c>
      <c r="G30" s="62"/>
      <c r="H30" s="63">
        <f t="shared" si="2"/>
      </c>
      <c r="I30" s="63"/>
      <c r="J30" s="63"/>
      <c r="K30" s="63"/>
      <c r="L30" s="63"/>
      <c r="N30" s="62"/>
      <c r="O30" s="62"/>
    </row>
    <row r="31" spans="1:15" s="65" customFormat="1" ht="19.5" customHeight="1">
      <c r="A31" s="58">
        <v>24</v>
      </c>
      <c r="B31" s="66" t="s">
        <v>198</v>
      </c>
      <c r="C31" s="67" t="s">
        <v>199</v>
      </c>
      <c r="D31" s="68" t="s">
        <v>341</v>
      </c>
      <c r="E31" s="62" t="s">
        <v>322</v>
      </c>
      <c r="F31" s="63">
        <f t="shared" si="1"/>
        <v>1</v>
      </c>
      <c r="G31" s="62"/>
      <c r="H31" s="63">
        <f t="shared" si="2"/>
      </c>
      <c r="I31" s="63"/>
      <c r="J31" s="63"/>
      <c r="K31" s="63"/>
      <c r="L31" s="63"/>
      <c r="N31" s="62"/>
      <c r="O31" s="62"/>
    </row>
    <row r="32" spans="1:15" s="65" customFormat="1" ht="19.5" customHeight="1">
      <c r="A32" s="58">
        <v>25</v>
      </c>
      <c r="B32" s="69" t="s">
        <v>302</v>
      </c>
      <c r="C32" s="75" t="s">
        <v>303</v>
      </c>
      <c r="D32" s="68" t="s">
        <v>310</v>
      </c>
      <c r="E32" s="62" t="s">
        <v>72</v>
      </c>
      <c r="F32" s="63">
        <f t="shared" si="1"/>
        <v>5</v>
      </c>
      <c r="G32" s="62"/>
      <c r="H32" s="63">
        <f t="shared" si="2"/>
      </c>
      <c r="I32" s="63"/>
      <c r="J32" s="63"/>
      <c r="K32" s="63"/>
      <c r="L32" s="63"/>
      <c r="N32" s="62"/>
      <c r="O32" s="62"/>
    </row>
    <row r="33" spans="1:15" s="65" customFormat="1" ht="19.5" customHeight="1">
      <c r="A33" s="58">
        <v>26</v>
      </c>
      <c r="B33" s="69" t="s">
        <v>203</v>
      </c>
      <c r="C33" s="67" t="s">
        <v>204</v>
      </c>
      <c r="D33" s="77" t="s">
        <v>355</v>
      </c>
      <c r="E33" s="62" t="s">
        <v>316</v>
      </c>
      <c r="F33" s="63">
        <f t="shared" si="1"/>
        <v>3</v>
      </c>
      <c r="G33" s="62"/>
      <c r="H33" s="63">
        <f t="shared" si="2"/>
      </c>
      <c r="I33" s="63"/>
      <c r="J33" s="63"/>
      <c r="K33" s="63"/>
      <c r="L33" s="63"/>
      <c r="N33" s="62"/>
      <c r="O33" s="62"/>
    </row>
    <row r="34" spans="1:15" s="65" customFormat="1" ht="19.5" customHeight="1">
      <c r="A34" s="58">
        <v>27</v>
      </c>
      <c r="B34" s="66" t="s">
        <v>86</v>
      </c>
      <c r="C34" s="67" t="s">
        <v>204</v>
      </c>
      <c r="D34" s="49" t="s">
        <v>234</v>
      </c>
      <c r="E34" s="62" t="s">
        <v>41</v>
      </c>
      <c r="F34" s="63">
        <v>2</v>
      </c>
      <c r="G34" s="62"/>
      <c r="H34" s="63"/>
      <c r="I34" s="63"/>
      <c r="J34" s="63"/>
      <c r="K34" s="63"/>
      <c r="L34" s="63"/>
      <c r="N34" s="62"/>
      <c r="O34" s="62"/>
    </row>
    <row r="35" spans="1:15" s="65" customFormat="1" ht="19.5" customHeight="1">
      <c r="A35" s="58">
        <v>28</v>
      </c>
      <c r="B35" s="69" t="s">
        <v>205</v>
      </c>
      <c r="C35" s="67" t="s">
        <v>206</v>
      </c>
      <c r="D35" s="61" t="s">
        <v>319</v>
      </c>
      <c r="E35" s="62" t="s">
        <v>316</v>
      </c>
      <c r="F35" s="63">
        <f aca="true" t="shared" si="3" ref="F35:F66">COUNTIF(_GVHD_K13_1,E35)</f>
        <v>3</v>
      </c>
      <c r="G35" s="62"/>
      <c r="H35" s="63">
        <f aca="true" t="shared" si="4" ref="H35:H57">IF(G35=$H$7,$H$7,"")</f>
      </c>
      <c r="I35" s="63"/>
      <c r="J35" s="63"/>
      <c r="K35" s="63"/>
      <c r="L35" s="63"/>
      <c r="N35" s="62"/>
      <c r="O35" s="62"/>
    </row>
    <row r="36" spans="1:15" s="65" customFormat="1" ht="19.5" customHeight="1">
      <c r="A36" s="58">
        <v>29</v>
      </c>
      <c r="B36" s="66" t="s">
        <v>144</v>
      </c>
      <c r="C36" s="67" t="s">
        <v>85</v>
      </c>
      <c r="D36" s="61" t="s">
        <v>338</v>
      </c>
      <c r="E36" s="62" t="s">
        <v>26</v>
      </c>
      <c r="F36" s="63">
        <f t="shared" si="3"/>
        <v>3</v>
      </c>
      <c r="G36" s="62"/>
      <c r="H36" s="63">
        <f t="shared" si="4"/>
      </c>
      <c r="I36" s="63"/>
      <c r="J36" s="63"/>
      <c r="K36" s="63"/>
      <c r="L36" s="63"/>
      <c r="N36" s="62"/>
      <c r="O36" s="62"/>
    </row>
    <row r="37" spans="1:15" s="65" customFormat="1" ht="19.5" customHeight="1">
      <c r="A37" s="58">
        <v>30</v>
      </c>
      <c r="B37" s="69" t="s">
        <v>108</v>
      </c>
      <c r="C37" s="75" t="s">
        <v>200</v>
      </c>
      <c r="D37" s="68" t="s">
        <v>342</v>
      </c>
      <c r="E37" s="62" t="s">
        <v>44</v>
      </c>
      <c r="F37" s="63">
        <f t="shared" si="3"/>
        <v>2</v>
      </c>
      <c r="G37" s="62"/>
      <c r="H37" s="63">
        <f t="shared" si="4"/>
      </c>
      <c r="I37" s="63"/>
      <c r="J37" s="63"/>
      <c r="K37" s="63"/>
      <c r="L37" s="63"/>
      <c r="N37" s="62"/>
      <c r="O37" s="62"/>
    </row>
    <row r="38" spans="1:15" s="65" customFormat="1" ht="30">
      <c r="A38" s="58">
        <v>31</v>
      </c>
      <c r="B38" s="66" t="s">
        <v>201</v>
      </c>
      <c r="C38" s="67" t="s">
        <v>74</v>
      </c>
      <c r="D38" s="68" t="s">
        <v>320</v>
      </c>
      <c r="E38" s="74" t="s">
        <v>33</v>
      </c>
      <c r="F38" s="63">
        <f t="shared" si="3"/>
        <v>1</v>
      </c>
      <c r="G38" s="62"/>
      <c r="H38" s="63">
        <f t="shared" si="4"/>
      </c>
      <c r="I38" s="63"/>
      <c r="J38" s="63"/>
      <c r="K38" s="63"/>
      <c r="L38" s="63"/>
      <c r="N38" s="62"/>
      <c r="O38" s="62"/>
    </row>
    <row r="39" spans="1:15" s="65" customFormat="1" ht="19.5" customHeight="1">
      <c r="A39" s="58">
        <v>32</v>
      </c>
      <c r="B39" s="66" t="s">
        <v>235</v>
      </c>
      <c r="C39" s="67" t="s">
        <v>236</v>
      </c>
      <c r="D39" s="49" t="s">
        <v>315</v>
      </c>
      <c r="E39" s="62" t="s">
        <v>3</v>
      </c>
      <c r="F39" s="63">
        <f t="shared" si="3"/>
        <v>2</v>
      </c>
      <c r="G39" s="62"/>
      <c r="H39" s="63">
        <f t="shared" si="4"/>
      </c>
      <c r="I39" s="63" t="s">
        <v>366</v>
      </c>
      <c r="J39" s="63"/>
      <c r="K39" s="63"/>
      <c r="L39" s="63"/>
      <c r="N39" s="62"/>
      <c r="O39" s="62"/>
    </row>
    <row r="40" spans="1:15" s="65" customFormat="1" ht="19.5" customHeight="1">
      <c r="A40" s="58">
        <v>33</v>
      </c>
      <c r="B40" s="69" t="s">
        <v>86</v>
      </c>
      <c r="C40" s="67" t="s">
        <v>53</v>
      </c>
      <c r="D40" s="48" t="s">
        <v>257</v>
      </c>
      <c r="E40" s="62" t="s">
        <v>10</v>
      </c>
      <c r="F40" s="63">
        <f t="shared" si="3"/>
        <v>3</v>
      </c>
      <c r="G40" s="62"/>
      <c r="H40" s="63">
        <f t="shared" si="4"/>
      </c>
      <c r="I40" s="63"/>
      <c r="J40" s="63"/>
      <c r="K40" s="63"/>
      <c r="L40" s="63"/>
      <c r="N40" s="62"/>
      <c r="O40" s="62"/>
    </row>
    <row r="41" spans="1:15" s="65" customFormat="1" ht="19.5" customHeight="1">
      <c r="A41" s="58">
        <v>34</v>
      </c>
      <c r="B41" s="66" t="s">
        <v>207</v>
      </c>
      <c r="C41" s="67" t="s">
        <v>208</v>
      </c>
      <c r="D41" s="48" t="s">
        <v>286</v>
      </c>
      <c r="E41" s="62" t="s">
        <v>8</v>
      </c>
      <c r="F41" s="63">
        <f t="shared" si="3"/>
        <v>4</v>
      </c>
      <c r="G41" s="62"/>
      <c r="H41" s="63">
        <f t="shared" si="4"/>
      </c>
      <c r="I41" s="63"/>
      <c r="J41" s="63"/>
      <c r="K41" s="63"/>
      <c r="L41" s="63"/>
      <c r="N41" s="62"/>
      <c r="O41" s="62"/>
    </row>
    <row r="42" spans="1:15" s="65" customFormat="1" ht="19.5" customHeight="1">
      <c r="A42" s="58">
        <v>35</v>
      </c>
      <c r="B42" s="66" t="s">
        <v>214</v>
      </c>
      <c r="C42" s="67" t="s">
        <v>208</v>
      </c>
      <c r="D42" s="48" t="s">
        <v>372</v>
      </c>
      <c r="E42" s="62" t="s">
        <v>44</v>
      </c>
      <c r="F42" s="63">
        <f t="shared" si="3"/>
        <v>2</v>
      </c>
      <c r="G42" s="63"/>
      <c r="H42" s="63">
        <f t="shared" si="4"/>
      </c>
      <c r="I42" s="63"/>
      <c r="J42" s="63"/>
      <c r="K42" s="63"/>
      <c r="L42" s="63"/>
      <c r="M42" s="64"/>
      <c r="N42" s="63"/>
      <c r="O42" s="63"/>
    </row>
    <row r="43" spans="1:15" s="65" customFormat="1" ht="19.5" customHeight="1">
      <c r="A43" s="58">
        <v>36</v>
      </c>
      <c r="B43" s="69" t="s">
        <v>209</v>
      </c>
      <c r="C43" s="67" t="s">
        <v>114</v>
      </c>
      <c r="D43" s="77" t="s">
        <v>356</v>
      </c>
      <c r="E43" s="62" t="s">
        <v>316</v>
      </c>
      <c r="F43" s="63">
        <f t="shared" si="3"/>
        <v>3</v>
      </c>
      <c r="G43" s="62"/>
      <c r="H43" s="63">
        <f t="shared" si="4"/>
      </c>
      <c r="I43" s="63" t="s">
        <v>366</v>
      </c>
      <c r="J43" s="63"/>
      <c r="K43" s="63"/>
      <c r="L43" s="63"/>
      <c r="N43" s="62"/>
      <c r="O43" s="62"/>
    </row>
    <row r="44" spans="1:15" s="65" customFormat="1" ht="19.5" customHeight="1">
      <c r="A44" s="58">
        <v>37</v>
      </c>
      <c r="B44" s="66" t="s">
        <v>237</v>
      </c>
      <c r="C44" s="67" t="s">
        <v>114</v>
      </c>
      <c r="D44" s="49" t="s">
        <v>329</v>
      </c>
      <c r="E44" s="62" t="s">
        <v>72</v>
      </c>
      <c r="F44" s="63">
        <f t="shared" si="3"/>
        <v>5</v>
      </c>
      <c r="G44" s="62"/>
      <c r="H44" s="63">
        <f t="shared" si="4"/>
      </c>
      <c r="I44" s="63"/>
      <c r="J44" s="63"/>
      <c r="K44" s="63"/>
      <c r="L44" s="63"/>
      <c r="N44" s="62"/>
      <c r="O44" s="62"/>
    </row>
    <row r="45" spans="1:15" s="65" customFormat="1" ht="19.5" customHeight="1">
      <c r="A45" s="58">
        <v>38</v>
      </c>
      <c r="B45" s="66" t="s">
        <v>150</v>
      </c>
      <c r="C45" s="67" t="s">
        <v>151</v>
      </c>
      <c r="D45" s="64" t="s">
        <v>313</v>
      </c>
      <c r="E45" s="62" t="s">
        <v>2</v>
      </c>
      <c r="F45" s="63">
        <f t="shared" si="3"/>
        <v>2</v>
      </c>
      <c r="G45" s="62"/>
      <c r="H45" s="63">
        <f t="shared" si="4"/>
      </c>
      <c r="I45" s="63"/>
      <c r="J45" s="63"/>
      <c r="K45" s="63"/>
      <c r="L45" s="63"/>
      <c r="N45" s="62"/>
      <c r="O45" s="62"/>
    </row>
    <row r="46" spans="1:15" s="65" customFormat="1" ht="19.5" customHeight="1">
      <c r="A46" s="58">
        <v>39</v>
      </c>
      <c r="B46" s="66" t="s">
        <v>155</v>
      </c>
      <c r="C46" s="67" t="s">
        <v>151</v>
      </c>
      <c r="D46" s="61" t="s">
        <v>330</v>
      </c>
      <c r="E46" s="62" t="s">
        <v>15</v>
      </c>
      <c r="F46" s="63">
        <f t="shared" si="3"/>
        <v>3</v>
      </c>
      <c r="G46" s="62"/>
      <c r="H46" s="63">
        <f t="shared" si="4"/>
      </c>
      <c r="I46" s="63"/>
      <c r="J46" s="63"/>
      <c r="K46" s="63"/>
      <c r="L46" s="63"/>
      <c r="N46" s="62"/>
      <c r="O46" s="62"/>
    </row>
    <row r="47" spans="1:15" s="65" customFormat="1" ht="19.5" customHeight="1">
      <c r="A47" s="58">
        <v>40</v>
      </c>
      <c r="B47" s="69" t="s">
        <v>152</v>
      </c>
      <c r="C47" s="67" t="s">
        <v>153</v>
      </c>
      <c r="D47" s="61" t="s">
        <v>277</v>
      </c>
      <c r="E47" s="62" t="s">
        <v>0</v>
      </c>
      <c r="F47" s="63">
        <f t="shared" si="3"/>
        <v>5</v>
      </c>
      <c r="G47" s="62"/>
      <c r="H47" s="63">
        <f t="shared" si="4"/>
      </c>
      <c r="I47" s="63"/>
      <c r="J47" s="63"/>
      <c r="K47" s="63"/>
      <c r="L47" s="63"/>
      <c r="N47" s="62"/>
      <c r="O47" s="62"/>
    </row>
    <row r="48" spans="1:15" s="65" customFormat="1" ht="19.5" customHeight="1">
      <c r="A48" s="58">
        <v>41</v>
      </c>
      <c r="B48" s="69" t="s">
        <v>83</v>
      </c>
      <c r="C48" s="67" t="s">
        <v>153</v>
      </c>
      <c r="D48" s="73" t="s">
        <v>274</v>
      </c>
      <c r="E48" s="62" t="s">
        <v>247</v>
      </c>
      <c r="F48" s="63">
        <f t="shared" si="3"/>
        <v>3</v>
      </c>
      <c r="G48" s="62"/>
      <c r="H48" s="63">
        <f t="shared" si="4"/>
      </c>
      <c r="I48" s="63"/>
      <c r="J48" s="63"/>
      <c r="K48" s="63"/>
      <c r="L48" s="63"/>
      <c r="N48" s="62"/>
      <c r="O48" s="62"/>
    </row>
    <row r="49" spans="1:15" s="65" customFormat="1" ht="19.5" customHeight="1">
      <c r="A49" s="58">
        <v>42</v>
      </c>
      <c r="B49" s="69" t="s">
        <v>154</v>
      </c>
      <c r="C49" s="67" t="s">
        <v>55</v>
      </c>
      <c r="D49" s="61" t="s">
        <v>267</v>
      </c>
      <c r="E49" s="62" t="s">
        <v>20</v>
      </c>
      <c r="F49" s="63">
        <f t="shared" si="3"/>
        <v>3</v>
      </c>
      <c r="G49" s="62"/>
      <c r="H49" s="63">
        <f t="shared" si="4"/>
      </c>
      <c r="I49" s="63"/>
      <c r="J49" s="63"/>
      <c r="K49" s="63"/>
      <c r="L49" s="63"/>
      <c r="N49" s="62"/>
      <c r="O49" s="62"/>
    </row>
    <row r="50" spans="1:15" s="65" customFormat="1" ht="19.5" customHeight="1">
      <c r="A50" s="58">
        <v>43</v>
      </c>
      <c r="B50" s="69" t="s">
        <v>86</v>
      </c>
      <c r="C50" s="67" t="s">
        <v>156</v>
      </c>
      <c r="D50" s="61" t="s">
        <v>339</v>
      </c>
      <c r="E50" s="62" t="s">
        <v>26</v>
      </c>
      <c r="F50" s="63">
        <f t="shared" si="3"/>
        <v>3</v>
      </c>
      <c r="G50" s="62"/>
      <c r="H50" s="63">
        <f t="shared" si="4"/>
      </c>
      <c r="I50" s="63"/>
      <c r="J50" s="63"/>
      <c r="K50" s="63"/>
      <c r="L50" s="63"/>
      <c r="N50" s="62"/>
      <c r="O50" s="62"/>
    </row>
    <row r="51" spans="1:15" s="65" customFormat="1" ht="19.5" customHeight="1">
      <c r="A51" s="58">
        <v>44</v>
      </c>
      <c r="B51" s="69" t="s">
        <v>157</v>
      </c>
      <c r="C51" s="75" t="s">
        <v>158</v>
      </c>
      <c r="D51" s="78" t="s">
        <v>308</v>
      </c>
      <c r="E51" s="62" t="s">
        <v>0</v>
      </c>
      <c r="F51" s="63">
        <f t="shared" si="3"/>
        <v>5</v>
      </c>
      <c r="G51" s="62"/>
      <c r="H51" s="63">
        <f t="shared" si="4"/>
      </c>
      <c r="I51" s="63"/>
      <c r="J51" s="63"/>
      <c r="K51" s="63"/>
      <c r="L51" s="63"/>
      <c r="N51" s="62"/>
      <c r="O51" s="62"/>
    </row>
    <row r="52" spans="1:15" s="65" customFormat="1" ht="19.5" customHeight="1">
      <c r="A52" s="58">
        <v>45</v>
      </c>
      <c r="B52" s="66" t="s">
        <v>238</v>
      </c>
      <c r="C52" s="67" t="s">
        <v>107</v>
      </c>
      <c r="D52" s="49" t="s">
        <v>239</v>
      </c>
      <c r="E52" s="62" t="s">
        <v>3</v>
      </c>
      <c r="F52" s="63">
        <f t="shared" si="3"/>
        <v>2</v>
      </c>
      <c r="G52" s="62"/>
      <c r="H52" s="63">
        <f t="shared" si="4"/>
      </c>
      <c r="I52" s="63"/>
      <c r="J52" s="63"/>
      <c r="K52" s="63"/>
      <c r="L52" s="63"/>
      <c r="N52" s="62"/>
      <c r="O52" s="62"/>
    </row>
    <row r="53" spans="1:15" s="65" customFormat="1" ht="19.5" customHeight="1">
      <c r="A53" s="58">
        <v>46</v>
      </c>
      <c r="B53" s="66" t="s">
        <v>215</v>
      </c>
      <c r="C53" s="67" t="s">
        <v>216</v>
      </c>
      <c r="D53" s="68" t="s">
        <v>358</v>
      </c>
      <c r="E53" s="62" t="s">
        <v>38</v>
      </c>
      <c r="F53" s="63">
        <f t="shared" si="3"/>
        <v>1</v>
      </c>
      <c r="G53" s="63"/>
      <c r="H53" s="63">
        <f t="shared" si="4"/>
      </c>
      <c r="I53" s="63"/>
      <c r="J53" s="63"/>
      <c r="K53" s="63"/>
      <c r="L53" s="63"/>
      <c r="M53" s="64"/>
      <c r="N53" s="63"/>
      <c r="O53" s="63"/>
    </row>
    <row r="54" spans="1:15" s="65" customFormat="1" ht="19.5" customHeight="1">
      <c r="A54" s="58">
        <v>47</v>
      </c>
      <c r="B54" s="66" t="s">
        <v>240</v>
      </c>
      <c r="C54" s="67" t="s">
        <v>75</v>
      </c>
      <c r="D54" s="49" t="s">
        <v>343</v>
      </c>
      <c r="E54" s="62" t="s">
        <v>20</v>
      </c>
      <c r="F54" s="63">
        <f t="shared" si="3"/>
        <v>3</v>
      </c>
      <c r="G54" s="63"/>
      <c r="H54" s="63">
        <f t="shared" si="4"/>
      </c>
      <c r="I54" s="63"/>
      <c r="J54" s="63"/>
      <c r="K54" s="63"/>
      <c r="L54" s="63"/>
      <c r="M54" s="64"/>
      <c r="N54" s="63"/>
      <c r="O54" s="63"/>
    </row>
    <row r="55" spans="1:15" s="64" customFormat="1" ht="19.5" customHeight="1">
      <c r="A55" s="58">
        <v>48</v>
      </c>
      <c r="B55" s="69" t="s">
        <v>159</v>
      </c>
      <c r="C55" s="67" t="s">
        <v>58</v>
      </c>
      <c r="D55" s="61" t="s">
        <v>266</v>
      </c>
      <c r="E55" s="62" t="s">
        <v>5</v>
      </c>
      <c r="F55" s="63">
        <f t="shared" si="3"/>
        <v>5</v>
      </c>
      <c r="G55" s="62"/>
      <c r="H55" s="63">
        <f t="shared" si="4"/>
      </c>
      <c r="I55" s="63"/>
      <c r="J55" s="63"/>
      <c r="K55" s="63"/>
      <c r="L55" s="63"/>
      <c r="M55" s="65"/>
      <c r="N55" s="62"/>
      <c r="O55" s="62"/>
    </row>
    <row r="56" spans="1:15" s="65" customFormat="1" ht="21.75" customHeight="1">
      <c r="A56" s="58">
        <v>49</v>
      </c>
      <c r="B56" s="59" t="s">
        <v>210</v>
      </c>
      <c r="C56" s="60" t="s">
        <v>58</v>
      </c>
      <c r="D56" s="48" t="s">
        <v>318</v>
      </c>
      <c r="E56" s="62" t="s">
        <v>32</v>
      </c>
      <c r="F56" s="63">
        <f t="shared" si="3"/>
        <v>2</v>
      </c>
      <c r="G56" s="62"/>
      <c r="H56" s="63">
        <f t="shared" si="4"/>
      </c>
      <c r="I56" s="63"/>
      <c r="J56" s="63"/>
      <c r="K56" s="63"/>
      <c r="L56" s="63"/>
      <c r="N56" s="62"/>
      <c r="O56" s="62"/>
    </row>
    <row r="57" spans="1:15" s="65" customFormat="1" ht="19.5" customHeight="1">
      <c r="A57" s="58">
        <v>50</v>
      </c>
      <c r="B57" s="66" t="s">
        <v>217</v>
      </c>
      <c r="C57" s="67" t="s">
        <v>58</v>
      </c>
      <c r="D57" s="48" t="s">
        <v>285</v>
      </c>
      <c r="E57" s="62" t="s">
        <v>95</v>
      </c>
      <c r="F57" s="63">
        <f t="shared" si="3"/>
        <v>2</v>
      </c>
      <c r="G57" s="63"/>
      <c r="H57" s="63">
        <f t="shared" si="4"/>
      </c>
      <c r="I57" s="63"/>
      <c r="J57" s="63"/>
      <c r="K57" s="63"/>
      <c r="L57" s="63"/>
      <c r="M57" s="64"/>
      <c r="N57" s="63"/>
      <c r="O57" s="63"/>
    </row>
    <row r="58" spans="1:15" s="65" customFormat="1" ht="19.5" customHeight="1">
      <c r="A58" s="58">
        <v>51</v>
      </c>
      <c r="B58" s="66" t="s">
        <v>217</v>
      </c>
      <c r="C58" s="67" t="s">
        <v>58</v>
      </c>
      <c r="D58" s="49" t="s">
        <v>365</v>
      </c>
      <c r="E58" s="62" t="s">
        <v>72</v>
      </c>
      <c r="F58" s="63">
        <f t="shared" si="3"/>
        <v>5</v>
      </c>
      <c r="G58" s="63"/>
      <c r="H58" s="63"/>
      <c r="I58" s="63"/>
      <c r="J58" s="63"/>
      <c r="K58" s="63"/>
      <c r="L58" s="63"/>
      <c r="M58" s="64"/>
      <c r="N58" s="63"/>
      <c r="O58" s="63"/>
    </row>
    <row r="59" spans="1:15" s="65" customFormat="1" ht="19.5" customHeight="1">
      <c r="A59" s="58">
        <v>52</v>
      </c>
      <c r="B59" s="66" t="s">
        <v>241</v>
      </c>
      <c r="C59" s="67" t="s">
        <v>111</v>
      </c>
      <c r="D59" s="49" t="s">
        <v>333</v>
      </c>
      <c r="E59" s="62" t="s">
        <v>1</v>
      </c>
      <c r="F59" s="63">
        <f t="shared" si="3"/>
        <v>5</v>
      </c>
      <c r="G59" s="62"/>
      <c r="H59" s="63">
        <f aca="true" t="shared" si="5" ref="H59:H66">IF(G59=$H$7,$H$7,"")</f>
      </c>
      <c r="I59" s="63" t="s">
        <v>367</v>
      </c>
      <c r="J59" s="63"/>
      <c r="K59" s="63"/>
      <c r="L59" s="63"/>
      <c r="M59" s="64"/>
      <c r="N59" s="63"/>
      <c r="O59" s="63"/>
    </row>
    <row r="60" spans="1:15" s="65" customFormat="1" ht="19.5" customHeight="1">
      <c r="A60" s="58">
        <v>53</v>
      </c>
      <c r="B60" s="66" t="s">
        <v>218</v>
      </c>
      <c r="C60" s="67" t="s">
        <v>76</v>
      </c>
      <c r="D60" s="48" t="s">
        <v>282</v>
      </c>
      <c r="E60" s="62" t="s">
        <v>29</v>
      </c>
      <c r="F60" s="63">
        <f t="shared" si="3"/>
        <v>2</v>
      </c>
      <c r="G60" s="63"/>
      <c r="H60" s="63">
        <f t="shared" si="5"/>
      </c>
      <c r="I60" s="63"/>
      <c r="J60" s="63"/>
      <c r="K60" s="63"/>
      <c r="L60" s="63"/>
      <c r="M60" s="64"/>
      <c r="N60" s="63"/>
      <c r="O60" s="63"/>
    </row>
    <row r="61" spans="1:15" s="65" customFormat="1" ht="19.5" customHeight="1">
      <c r="A61" s="58">
        <v>54</v>
      </c>
      <c r="B61" s="66" t="s">
        <v>242</v>
      </c>
      <c r="C61" s="67" t="s">
        <v>116</v>
      </c>
      <c r="D61" s="49" t="s">
        <v>301</v>
      </c>
      <c r="E61" s="62" t="s">
        <v>20</v>
      </c>
      <c r="F61" s="63">
        <f t="shared" si="3"/>
        <v>3</v>
      </c>
      <c r="G61" s="62"/>
      <c r="H61" s="63">
        <f t="shared" si="5"/>
      </c>
      <c r="I61" s="63"/>
      <c r="J61" s="63"/>
      <c r="K61" s="63"/>
      <c r="L61" s="63"/>
      <c r="N61" s="62"/>
      <c r="O61" s="62"/>
    </row>
    <row r="62" spans="1:15" s="65" customFormat="1" ht="19.5" customHeight="1">
      <c r="A62" s="58">
        <v>55</v>
      </c>
      <c r="B62" s="66" t="s">
        <v>219</v>
      </c>
      <c r="C62" s="67" t="s">
        <v>77</v>
      </c>
      <c r="D62" s="48" t="s">
        <v>283</v>
      </c>
      <c r="E62" s="62" t="s">
        <v>46</v>
      </c>
      <c r="F62" s="63">
        <f t="shared" si="3"/>
        <v>3</v>
      </c>
      <c r="G62" s="63"/>
      <c r="H62" s="63">
        <f t="shared" si="5"/>
      </c>
      <c r="I62" s="63"/>
      <c r="J62" s="63"/>
      <c r="K62" s="63"/>
      <c r="L62" s="63"/>
      <c r="M62" s="64"/>
      <c r="N62" s="63"/>
      <c r="O62" s="63"/>
    </row>
    <row r="63" spans="1:15" s="65" customFormat="1" ht="19.5" customHeight="1">
      <c r="A63" s="58">
        <v>56</v>
      </c>
      <c r="B63" s="69" t="s">
        <v>160</v>
      </c>
      <c r="C63" s="67" t="s">
        <v>161</v>
      </c>
      <c r="D63" s="61" t="s">
        <v>269</v>
      </c>
      <c r="E63" s="62" t="s">
        <v>1</v>
      </c>
      <c r="F63" s="63">
        <f t="shared" si="3"/>
        <v>5</v>
      </c>
      <c r="G63" s="62"/>
      <c r="H63" s="63">
        <f t="shared" si="5"/>
      </c>
      <c r="I63" s="63"/>
      <c r="J63" s="63"/>
      <c r="K63" s="63"/>
      <c r="L63" s="63"/>
      <c r="N63" s="62"/>
      <c r="O63" s="62"/>
    </row>
    <row r="64" spans="1:15" s="65" customFormat="1" ht="19.5" customHeight="1">
      <c r="A64" s="58">
        <v>57</v>
      </c>
      <c r="B64" s="69" t="s">
        <v>162</v>
      </c>
      <c r="C64" s="67" t="s">
        <v>161</v>
      </c>
      <c r="D64" s="61" t="s">
        <v>311</v>
      </c>
      <c r="E64" s="62" t="s">
        <v>1</v>
      </c>
      <c r="F64" s="63">
        <f t="shared" si="3"/>
        <v>5</v>
      </c>
      <c r="G64" s="62"/>
      <c r="H64" s="63">
        <f t="shared" si="5"/>
      </c>
      <c r="I64" s="63"/>
      <c r="J64" s="63"/>
      <c r="K64" s="63"/>
      <c r="L64" s="63"/>
      <c r="N64" s="62"/>
      <c r="O64" s="62"/>
    </row>
    <row r="65" spans="1:15" s="65" customFormat="1" ht="19.5" customHeight="1">
      <c r="A65" s="58">
        <v>58</v>
      </c>
      <c r="B65" s="69" t="s">
        <v>289</v>
      </c>
      <c r="C65" s="67" t="s">
        <v>161</v>
      </c>
      <c r="D65" s="68" t="s">
        <v>258</v>
      </c>
      <c r="E65" s="62" t="s">
        <v>10</v>
      </c>
      <c r="F65" s="63">
        <f t="shared" si="3"/>
        <v>3</v>
      </c>
      <c r="G65" s="62"/>
      <c r="H65" s="63">
        <f t="shared" si="5"/>
      </c>
      <c r="I65" s="63"/>
      <c r="J65" s="63"/>
      <c r="K65" s="63"/>
      <c r="L65" s="63"/>
      <c r="N65" s="62"/>
      <c r="O65" s="62"/>
    </row>
    <row r="66" spans="1:15" s="65" customFormat="1" ht="19.5" customHeight="1">
      <c r="A66" s="58">
        <v>59</v>
      </c>
      <c r="B66" s="66" t="s">
        <v>243</v>
      </c>
      <c r="C66" s="67" t="s">
        <v>161</v>
      </c>
      <c r="D66" s="49" t="s">
        <v>314</v>
      </c>
      <c r="E66" s="62" t="s">
        <v>126</v>
      </c>
      <c r="F66" s="63">
        <f t="shared" si="3"/>
        <v>1</v>
      </c>
      <c r="G66" s="62"/>
      <c r="H66" s="63">
        <f t="shared" si="5"/>
      </c>
      <c r="I66" s="63"/>
      <c r="J66" s="63"/>
      <c r="K66" s="63"/>
      <c r="L66" s="63"/>
      <c r="N66" s="62"/>
      <c r="O66" s="62"/>
    </row>
    <row r="67" spans="1:15" s="65" customFormat="1" ht="19.5" customHeight="1">
      <c r="A67" s="58">
        <v>60</v>
      </c>
      <c r="B67" s="69" t="s">
        <v>163</v>
      </c>
      <c r="C67" s="67" t="s">
        <v>113</v>
      </c>
      <c r="D67" s="61" t="s">
        <v>373</v>
      </c>
      <c r="E67" s="62" t="s">
        <v>8</v>
      </c>
      <c r="F67" s="63">
        <f aca="true" t="shared" si="6" ref="F67:F98">COUNTIF(_GVHD_K13_1,E67)</f>
        <v>4</v>
      </c>
      <c r="G67" s="62"/>
      <c r="H67" s="63"/>
      <c r="I67" s="63"/>
      <c r="J67" s="63"/>
      <c r="K67" s="63"/>
      <c r="L67" s="63"/>
      <c r="N67" s="62"/>
      <c r="O67" s="62"/>
    </row>
    <row r="68" spans="1:15" s="65" customFormat="1" ht="19.5" customHeight="1">
      <c r="A68" s="58">
        <v>61</v>
      </c>
      <c r="B68" s="66" t="s">
        <v>189</v>
      </c>
      <c r="C68" s="67" t="s">
        <v>190</v>
      </c>
      <c r="D68" s="68" t="s">
        <v>262</v>
      </c>
      <c r="E68" s="62" t="s">
        <v>251</v>
      </c>
      <c r="F68" s="63">
        <f t="shared" si="6"/>
        <v>3</v>
      </c>
      <c r="G68" s="62"/>
      <c r="H68" s="63">
        <f aca="true" t="shared" si="7" ref="H68:H89">IF(G68=$H$7,$H$7,"")</f>
      </c>
      <c r="I68" s="63"/>
      <c r="J68" s="63"/>
      <c r="K68" s="63"/>
      <c r="L68" s="63"/>
      <c r="N68" s="62"/>
      <c r="O68" s="62"/>
    </row>
    <row r="69" spans="1:15" s="65" customFormat="1" ht="19.5" customHeight="1">
      <c r="A69" s="58">
        <v>62</v>
      </c>
      <c r="B69" s="69" t="s">
        <v>164</v>
      </c>
      <c r="C69" s="60" t="s">
        <v>115</v>
      </c>
      <c r="D69" s="61" t="s">
        <v>368</v>
      </c>
      <c r="E69" s="62" t="s">
        <v>5</v>
      </c>
      <c r="F69" s="63">
        <f t="shared" si="6"/>
        <v>5</v>
      </c>
      <c r="G69" s="62"/>
      <c r="H69" s="63">
        <f t="shared" si="7"/>
      </c>
      <c r="I69" s="63"/>
      <c r="J69" s="63"/>
      <c r="K69" s="63"/>
      <c r="L69" s="63"/>
      <c r="N69" s="62"/>
      <c r="O69" s="62"/>
    </row>
    <row r="70" spans="1:15" s="65" customFormat="1" ht="19.5" customHeight="1">
      <c r="A70" s="58">
        <v>63</v>
      </c>
      <c r="B70" s="69" t="s">
        <v>128</v>
      </c>
      <c r="C70" s="75" t="s">
        <v>165</v>
      </c>
      <c r="D70" s="70" t="s">
        <v>359</v>
      </c>
      <c r="E70" s="62" t="s">
        <v>71</v>
      </c>
      <c r="F70" s="63">
        <f t="shared" si="6"/>
        <v>1</v>
      </c>
      <c r="G70" s="62"/>
      <c r="H70" s="63">
        <f t="shared" si="7"/>
      </c>
      <c r="I70" s="63"/>
      <c r="J70" s="63"/>
      <c r="K70" s="63"/>
      <c r="L70" s="63"/>
      <c r="N70" s="62"/>
      <c r="O70" s="62"/>
    </row>
    <row r="71" spans="1:15" s="65" customFormat="1" ht="19.5" customHeight="1">
      <c r="A71" s="58">
        <v>64</v>
      </c>
      <c r="B71" s="69" t="s">
        <v>166</v>
      </c>
      <c r="C71" s="75" t="s">
        <v>167</v>
      </c>
      <c r="D71" s="61" t="s">
        <v>305</v>
      </c>
      <c r="E71" s="62" t="s">
        <v>1</v>
      </c>
      <c r="F71" s="63">
        <f t="shared" si="6"/>
        <v>5</v>
      </c>
      <c r="G71" s="62"/>
      <c r="H71" s="63">
        <f t="shared" si="7"/>
      </c>
      <c r="I71" s="63"/>
      <c r="J71" s="63"/>
      <c r="K71" s="63"/>
      <c r="L71" s="63"/>
      <c r="N71" s="62"/>
      <c r="O71" s="62"/>
    </row>
    <row r="72" spans="1:15" s="65" customFormat="1" ht="19.5" customHeight="1">
      <c r="A72" s="58">
        <v>65</v>
      </c>
      <c r="B72" s="69" t="s">
        <v>212</v>
      </c>
      <c r="C72" s="67" t="s">
        <v>167</v>
      </c>
      <c r="D72" s="68" t="s">
        <v>332</v>
      </c>
      <c r="E72" s="62" t="s">
        <v>260</v>
      </c>
      <c r="F72" s="63">
        <f t="shared" si="6"/>
        <v>1</v>
      </c>
      <c r="G72" s="62"/>
      <c r="H72" s="63">
        <f t="shared" si="7"/>
      </c>
      <c r="I72" s="63"/>
      <c r="J72" s="63"/>
      <c r="K72" s="63"/>
      <c r="L72" s="63"/>
      <c r="N72" s="62"/>
      <c r="O72" s="62"/>
    </row>
    <row r="73" spans="1:15" s="64" customFormat="1" ht="19.5" customHeight="1">
      <c r="A73" s="58">
        <v>66</v>
      </c>
      <c r="B73" s="69" t="s">
        <v>168</v>
      </c>
      <c r="C73" s="67" t="s">
        <v>169</v>
      </c>
      <c r="D73" s="61" t="s">
        <v>346</v>
      </c>
      <c r="E73" s="62" t="s">
        <v>5</v>
      </c>
      <c r="F73" s="63">
        <f t="shared" si="6"/>
        <v>5</v>
      </c>
      <c r="G73" s="62"/>
      <c r="H73" s="63">
        <f t="shared" si="7"/>
      </c>
      <c r="I73" s="63"/>
      <c r="J73" s="63"/>
      <c r="K73" s="63"/>
      <c r="L73" s="63"/>
      <c r="M73" s="65"/>
      <c r="N73" s="62"/>
      <c r="O73" s="62"/>
    </row>
    <row r="74" spans="1:15" s="64" customFormat="1" ht="19.5" customHeight="1">
      <c r="A74" s="58">
        <v>67</v>
      </c>
      <c r="B74" s="66" t="s">
        <v>220</v>
      </c>
      <c r="C74" s="67" t="s">
        <v>169</v>
      </c>
      <c r="D74" s="48" t="s">
        <v>284</v>
      </c>
      <c r="E74" s="62" t="s">
        <v>95</v>
      </c>
      <c r="F74" s="63">
        <f t="shared" si="6"/>
        <v>2</v>
      </c>
      <c r="G74" s="62"/>
      <c r="H74" s="63">
        <f t="shared" si="7"/>
      </c>
      <c r="I74" s="63"/>
      <c r="J74" s="63"/>
      <c r="K74" s="63"/>
      <c r="L74" s="63"/>
      <c r="M74" s="65"/>
      <c r="N74" s="62"/>
      <c r="O74" s="62"/>
    </row>
    <row r="75" spans="1:15" s="64" customFormat="1" ht="19.5" customHeight="1">
      <c r="A75" s="58">
        <v>68</v>
      </c>
      <c r="B75" s="69" t="s">
        <v>170</v>
      </c>
      <c r="C75" s="67" t="s">
        <v>99</v>
      </c>
      <c r="D75" s="61" t="s">
        <v>331</v>
      </c>
      <c r="E75" s="62" t="s">
        <v>15</v>
      </c>
      <c r="F75" s="63">
        <f t="shared" si="6"/>
        <v>3</v>
      </c>
      <c r="G75" s="62"/>
      <c r="H75" s="63">
        <f t="shared" si="7"/>
      </c>
      <c r="I75" s="63"/>
      <c r="J75" s="63"/>
      <c r="K75" s="63"/>
      <c r="L75" s="63"/>
      <c r="M75" s="65"/>
      <c r="N75" s="62"/>
      <c r="O75" s="62"/>
    </row>
    <row r="76" spans="1:15" s="64" customFormat="1" ht="19.5" customHeight="1">
      <c r="A76" s="58">
        <v>69</v>
      </c>
      <c r="B76" s="69" t="s">
        <v>171</v>
      </c>
      <c r="C76" s="67" t="s">
        <v>99</v>
      </c>
      <c r="D76" s="61" t="s">
        <v>288</v>
      </c>
      <c r="E76" s="62" t="s">
        <v>46</v>
      </c>
      <c r="F76" s="63">
        <f t="shared" si="6"/>
        <v>3</v>
      </c>
      <c r="G76" s="62"/>
      <c r="H76" s="63">
        <f t="shared" si="7"/>
      </c>
      <c r="I76" s="63"/>
      <c r="J76" s="63"/>
      <c r="K76" s="63"/>
      <c r="L76" s="63"/>
      <c r="M76" s="65"/>
      <c r="N76" s="62"/>
      <c r="O76" s="62"/>
    </row>
    <row r="77" spans="1:15" s="64" customFormat="1" ht="19.5" customHeight="1">
      <c r="A77" s="58">
        <v>70</v>
      </c>
      <c r="B77" s="66" t="s">
        <v>117</v>
      </c>
      <c r="C77" s="67" t="s">
        <v>99</v>
      </c>
      <c r="D77" s="68" t="s">
        <v>263</v>
      </c>
      <c r="E77" s="62" t="s">
        <v>7</v>
      </c>
      <c r="F77" s="63">
        <f t="shared" si="6"/>
        <v>2</v>
      </c>
      <c r="G77" s="63"/>
      <c r="H77" s="63">
        <f t="shared" si="7"/>
      </c>
      <c r="I77" s="63"/>
      <c r="J77" s="63"/>
      <c r="K77" s="63"/>
      <c r="L77" s="63"/>
      <c r="N77" s="63"/>
      <c r="O77" s="63"/>
    </row>
    <row r="78" spans="1:15" s="64" customFormat="1" ht="19.5" customHeight="1">
      <c r="A78" s="58">
        <v>71</v>
      </c>
      <c r="B78" s="66" t="s">
        <v>244</v>
      </c>
      <c r="C78" s="67" t="s">
        <v>99</v>
      </c>
      <c r="D78" s="49" t="s">
        <v>245</v>
      </c>
      <c r="E78" s="62" t="s">
        <v>1</v>
      </c>
      <c r="F78" s="63">
        <f t="shared" si="6"/>
        <v>5</v>
      </c>
      <c r="G78" s="63"/>
      <c r="H78" s="63">
        <f t="shared" si="7"/>
      </c>
      <c r="I78" s="63"/>
      <c r="J78" s="63"/>
      <c r="K78" s="63"/>
      <c r="L78" s="63"/>
      <c r="M78" s="65"/>
      <c r="N78" s="62"/>
      <c r="O78" s="62"/>
    </row>
    <row r="79" spans="1:15" s="65" customFormat="1" ht="19.5" customHeight="1">
      <c r="A79" s="58">
        <v>72</v>
      </c>
      <c r="B79" s="69" t="s">
        <v>211</v>
      </c>
      <c r="C79" s="67" t="s">
        <v>78</v>
      </c>
      <c r="D79" s="68" t="s">
        <v>261</v>
      </c>
      <c r="E79" s="62" t="s">
        <v>9</v>
      </c>
      <c r="F79" s="63">
        <f t="shared" si="6"/>
        <v>3</v>
      </c>
      <c r="G79" s="62"/>
      <c r="H79" s="63">
        <f t="shared" si="7"/>
      </c>
      <c r="I79" s="63"/>
      <c r="J79" s="63"/>
      <c r="K79" s="63"/>
      <c r="L79" s="63"/>
      <c r="N79" s="62"/>
      <c r="O79" s="62"/>
    </row>
    <row r="80" spans="1:15" s="65" customFormat="1" ht="19.5" customHeight="1">
      <c r="A80" s="58">
        <v>73</v>
      </c>
      <c r="B80" s="66" t="s">
        <v>191</v>
      </c>
      <c r="C80" s="67" t="s">
        <v>192</v>
      </c>
      <c r="D80" s="68" t="s">
        <v>264</v>
      </c>
      <c r="E80" s="74" t="s">
        <v>251</v>
      </c>
      <c r="F80" s="63">
        <f t="shared" si="6"/>
        <v>3</v>
      </c>
      <c r="G80" s="62"/>
      <c r="H80" s="63">
        <f t="shared" si="7"/>
      </c>
      <c r="I80" s="63"/>
      <c r="J80" s="63"/>
      <c r="K80" s="63"/>
      <c r="L80" s="63"/>
      <c r="N80" s="62"/>
      <c r="O80" s="62"/>
    </row>
    <row r="81" spans="1:15" s="65" customFormat="1" ht="19.5" customHeight="1">
      <c r="A81" s="58">
        <v>74</v>
      </c>
      <c r="B81" s="69" t="s">
        <v>86</v>
      </c>
      <c r="C81" s="67" t="s">
        <v>172</v>
      </c>
      <c r="D81" s="61" t="s">
        <v>347</v>
      </c>
      <c r="E81" s="62" t="s">
        <v>5</v>
      </c>
      <c r="F81" s="63">
        <f t="shared" si="6"/>
        <v>5</v>
      </c>
      <c r="G81" s="62"/>
      <c r="H81" s="63">
        <f t="shared" si="7"/>
      </c>
      <c r="I81" s="63"/>
      <c r="J81" s="63"/>
      <c r="K81" s="63"/>
      <c r="L81" s="63"/>
      <c r="N81" s="62"/>
      <c r="O81" s="62"/>
    </row>
    <row r="82" spans="1:15" s="65" customFormat="1" ht="19.5" customHeight="1">
      <c r="A82" s="58">
        <v>75</v>
      </c>
      <c r="B82" s="66" t="s">
        <v>173</v>
      </c>
      <c r="C82" s="67" t="s">
        <v>80</v>
      </c>
      <c r="D82" s="61" t="s">
        <v>273</v>
      </c>
      <c r="E82" s="62" t="s">
        <v>96</v>
      </c>
      <c r="F82" s="63">
        <f t="shared" si="6"/>
        <v>3</v>
      </c>
      <c r="G82" s="62"/>
      <c r="H82" s="63">
        <f t="shared" si="7"/>
      </c>
      <c r="I82" s="63"/>
      <c r="J82" s="63"/>
      <c r="K82" s="63"/>
      <c r="L82" s="63"/>
      <c r="N82" s="62"/>
      <c r="O82" s="62"/>
    </row>
    <row r="83" spans="1:15" s="64" customFormat="1" ht="19.5" customHeight="1">
      <c r="A83" s="58">
        <v>76</v>
      </c>
      <c r="B83" s="66" t="s">
        <v>202</v>
      </c>
      <c r="C83" s="67" t="s">
        <v>80</v>
      </c>
      <c r="D83" s="68" t="s">
        <v>256</v>
      </c>
      <c r="E83" s="62" t="s">
        <v>11</v>
      </c>
      <c r="F83" s="63">
        <f t="shared" si="6"/>
        <v>2</v>
      </c>
      <c r="G83" s="62"/>
      <c r="H83" s="63">
        <f t="shared" si="7"/>
      </c>
      <c r="I83" s="63"/>
      <c r="J83" s="63"/>
      <c r="K83" s="63"/>
      <c r="L83" s="63"/>
      <c r="M83" s="65"/>
      <c r="N83" s="62"/>
      <c r="O83" s="62"/>
    </row>
    <row r="84" spans="1:15" s="65" customFormat="1" ht="19.5" customHeight="1">
      <c r="A84" s="58">
        <v>77</v>
      </c>
      <c r="B84" s="69" t="s">
        <v>221</v>
      </c>
      <c r="C84" s="75" t="s">
        <v>80</v>
      </c>
      <c r="D84" s="48" t="s">
        <v>344</v>
      </c>
      <c r="E84" s="62" t="s">
        <v>43</v>
      </c>
      <c r="F84" s="63">
        <f t="shared" si="6"/>
        <v>2</v>
      </c>
      <c r="G84" s="62"/>
      <c r="H84" s="63">
        <f t="shared" si="7"/>
      </c>
      <c r="I84" s="63"/>
      <c r="J84" s="63"/>
      <c r="K84" s="63"/>
      <c r="L84" s="63"/>
      <c r="N84" s="62"/>
      <c r="O84" s="62"/>
    </row>
    <row r="85" spans="1:15" s="64" customFormat="1" ht="19.5" customHeight="1">
      <c r="A85" s="58">
        <v>78</v>
      </c>
      <c r="B85" s="66" t="s">
        <v>193</v>
      </c>
      <c r="C85" s="67" t="s">
        <v>194</v>
      </c>
      <c r="D85" s="68" t="s">
        <v>265</v>
      </c>
      <c r="E85" s="62" t="s">
        <v>79</v>
      </c>
      <c r="F85" s="63">
        <f t="shared" si="6"/>
        <v>1</v>
      </c>
      <c r="G85" s="62"/>
      <c r="H85" s="63">
        <f t="shared" si="7"/>
      </c>
      <c r="I85" s="63"/>
      <c r="J85" s="63"/>
      <c r="K85" s="63"/>
      <c r="L85" s="63"/>
      <c r="M85" s="65"/>
      <c r="N85" s="62"/>
      <c r="O85" s="62"/>
    </row>
    <row r="86" spans="1:15" s="65" customFormat="1" ht="19.5" customHeight="1">
      <c r="A86" s="58">
        <v>79</v>
      </c>
      <c r="B86" s="66" t="s">
        <v>108</v>
      </c>
      <c r="C86" s="67" t="s">
        <v>194</v>
      </c>
      <c r="D86" s="48" t="s">
        <v>349</v>
      </c>
      <c r="E86" s="62" t="s">
        <v>23</v>
      </c>
      <c r="F86" s="63">
        <f t="shared" si="6"/>
        <v>3</v>
      </c>
      <c r="G86" s="62"/>
      <c r="H86" s="63">
        <f t="shared" si="7"/>
      </c>
      <c r="I86" s="63"/>
      <c r="J86" s="63"/>
      <c r="K86" s="63"/>
      <c r="L86" s="63"/>
      <c r="N86" s="62"/>
      <c r="O86" s="62"/>
    </row>
    <row r="87" spans="1:15" s="65" customFormat="1" ht="19.5" customHeight="1">
      <c r="A87" s="58">
        <v>80</v>
      </c>
      <c r="B87" s="69" t="s">
        <v>86</v>
      </c>
      <c r="C87" s="67" t="s">
        <v>174</v>
      </c>
      <c r="D87" s="73" t="s">
        <v>270</v>
      </c>
      <c r="E87" s="62" t="s">
        <v>9</v>
      </c>
      <c r="F87" s="63">
        <f t="shared" si="6"/>
        <v>3</v>
      </c>
      <c r="G87" s="62"/>
      <c r="H87" s="63">
        <f t="shared" si="7"/>
      </c>
      <c r="I87" s="63"/>
      <c r="J87" s="63"/>
      <c r="K87" s="63"/>
      <c r="L87" s="63"/>
      <c r="N87" s="62"/>
      <c r="O87" s="62"/>
    </row>
    <row r="88" spans="1:15" s="65" customFormat="1" ht="19.5" customHeight="1">
      <c r="A88" s="58">
        <v>81</v>
      </c>
      <c r="B88" s="69" t="s">
        <v>175</v>
      </c>
      <c r="C88" s="67" t="s">
        <v>176</v>
      </c>
      <c r="D88" s="68" t="s">
        <v>268</v>
      </c>
      <c r="E88" s="62" t="s">
        <v>23</v>
      </c>
      <c r="F88" s="63">
        <f t="shared" si="6"/>
        <v>3</v>
      </c>
      <c r="G88" s="62"/>
      <c r="H88" s="63">
        <f t="shared" si="7"/>
      </c>
      <c r="I88" s="63"/>
      <c r="J88" s="63"/>
      <c r="K88" s="63"/>
      <c r="L88" s="63"/>
      <c r="N88" s="62"/>
      <c r="O88" s="62"/>
    </row>
    <row r="89" spans="1:15" s="65" customFormat="1" ht="19.5" customHeight="1">
      <c r="A89" s="58">
        <v>82</v>
      </c>
      <c r="B89" s="66" t="s">
        <v>108</v>
      </c>
      <c r="C89" s="67" t="s">
        <v>176</v>
      </c>
      <c r="D89" s="68" t="s">
        <v>328</v>
      </c>
      <c r="E89" s="62" t="s">
        <v>10</v>
      </c>
      <c r="F89" s="63">
        <f t="shared" si="6"/>
        <v>3</v>
      </c>
      <c r="G89" s="62"/>
      <c r="H89" s="63">
        <f t="shared" si="7"/>
      </c>
      <c r="I89" s="63"/>
      <c r="J89" s="63"/>
      <c r="K89" s="63"/>
      <c r="L89" s="63"/>
      <c r="N89" s="62"/>
      <c r="O89" s="62"/>
    </row>
    <row r="90" spans="1:15" s="65" customFormat="1" ht="19.5" customHeight="1">
      <c r="A90" s="58">
        <v>83</v>
      </c>
      <c r="B90" s="66" t="s">
        <v>222</v>
      </c>
      <c r="C90" s="67" t="s">
        <v>82</v>
      </c>
      <c r="D90" s="48" t="s">
        <v>280</v>
      </c>
      <c r="E90" s="62" t="s">
        <v>46</v>
      </c>
      <c r="F90" s="63">
        <f t="shared" si="6"/>
        <v>3</v>
      </c>
      <c r="G90" s="62"/>
      <c r="H90" s="63"/>
      <c r="I90" s="63"/>
      <c r="J90" s="63"/>
      <c r="K90" s="63"/>
      <c r="L90" s="63"/>
      <c r="N90" s="62"/>
      <c r="O90" s="62"/>
    </row>
    <row r="91" spans="1:15" s="65" customFormat="1" ht="19.5" customHeight="1">
      <c r="A91" s="58">
        <v>84</v>
      </c>
      <c r="B91" s="59" t="s">
        <v>177</v>
      </c>
      <c r="C91" s="60" t="s">
        <v>178</v>
      </c>
      <c r="D91" s="68" t="s">
        <v>278</v>
      </c>
      <c r="E91" s="62" t="s">
        <v>72</v>
      </c>
      <c r="F91" s="63">
        <f t="shared" si="6"/>
        <v>5</v>
      </c>
      <c r="G91" s="62"/>
      <c r="H91" s="63">
        <f>IF(G91=$H$7,$H$7,"")</f>
      </c>
      <c r="I91" s="63"/>
      <c r="J91" s="63"/>
      <c r="K91" s="63"/>
      <c r="L91" s="63"/>
      <c r="N91" s="62"/>
      <c r="O91" s="62"/>
    </row>
    <row r="92" spans="1:15" s="65" customFormat="1" ht="19.5" customHeight="1">
      <c r="A92" s="58">
        <v>85</v>
      </c>
      <c r="B92" s="69" t="s">
        <v>180</v>
      </c>
      <c r="C92" s="67" t="s">
        <v>179</v>
      </c>
      <c r="D92" s="68" t="s">
        <v>360</v>
      </c>
      <c r="E92" s="62" t="s">
        <v>251</v>
      </c>
      <c r="F92" s="63">
        <f t="shared" si="6"/>
        <v>3</v>
      </c>
      <c r="G92" s="62"/>
      <c r="H92" s="63">
        <f>IF(G92=$H$7,$H$7,"")</f>
      </c>
      <c r="I92" s="63"/>
      <c r="J92" s="63"/>
      <c r="K92" s="63"/>
      <c r="L92" s="63"/>
      <c r="N92" s="62"/>
      <c r="O92" s="62"/>
    </row>
    <row r="93" spans="1:15" s="65" customFormat="1" ht="19.5" customHeight="1">
      <c r="A93" s="58">
        <v>86</v>
      </c>
      <c r="B93" s="66" t="s">
        <v>223</v>
      </c>
      <c r="C93" s="67" t="s">
        <v>179</v>
      </c>
      <c r="D93" s="48" t="s">
        <v>281</v>
      </c>
      <c r="E93" s="62" t="s">
        <v>29</v>
      </c>
      <c r="F93" s="63">
        <f t="shared" si="6"/>
        <v>2</v>
      </c>
      <c r="G93" s="63"/>
      <c r="H93" s="63"/>
      <c r="I93" s="63"/>
      <c r="J93" s="63"/>
      <c r="K93" s="63"/>
      <c r="L93" s="63"/>
      <c r="M93" s="64"/>
      <c r="N93" s="63"/>
      <c r="O93" s="63"/>
    </row>
    <row r="94" spans="1:15" s="65" customFormat="1" ht="19.5" customHeight="1">
      <c r="A94" s="58">
        <v>87</v>
      </c>
      <c r="B94" s="69" t="s">
        <v>181</v>
      </c>
      <c r="C94" s="75" t="s">
        <v>56</v>
      </c>
      <c r="D94" s="68" t="s">
        <v>304</v>
      </c>
      <c r="E94" s="62" t="s">
        <v>5</v>
      </c>
      <c r="F94" s="63">
        <f t="shared" si="6"/>
        <v>5</v>
      </c>
      <c r="G94" s="62"/>
      <c r="H94" s="63">
        <f>IF(G94=$H$7,$H$7,"")</f>
      </c>
      <c r="I94" s="63"/>
      <c r="J94" s="63"/>
      <c r="K94" s="63"/>
      <c r="L94" s="63"/>
      <c r="N94" s="62"/>
      <c r="O94" s="62"/>
    </row>
    <row r="95" spans="1:15" s="64" customFormat="1" ht="19.5" customHeight="1">
      <c r="A95" s="58">
        <v>88</v>
      </c>
      <c r="B95" s="66" t="s">
        <v>224</v>
      </c>
      <c r="C95" s="67" t="s">
        <v>56</v>
      </c>
      <c r="D95" s="48" t="s">
        <v>279</v>
      </c>
      <c r="E95" s="62" t="s">
        <v>253</v>
      </c>
      <c r="F95" s="63">
        <f t="shared" si="6"/>
        <v>3</v>
      </c>
      <c r="G95" s="62"/>
      <c r="H95" s="63"/>
      <c r="I95" s="63"/>
      <c r="J95" s="63"/>
      <c r="K95" s="63"/>
      <c r="L95" s="63"/>
      <c r="M95" s="65"/>
      <c r="N95" s="62"/>
      <c r="O95" s="62"/>
    </row>
    <row r="96" spans="1:15" s="64" customFormat="1" ht="19.5" customHeight="1">
      <c r="A96" s="58">
        <v>89</v>
      </c>
      <c r="B96" s="66" t="s">
        <v>182</v>
      </c>
      <c r="C96" s="67" t="s">
        <v>183</v>
      </c>
      <c r="D96" s="68" t="s">
        <v>312</v>
      </c>
      <c r="E96" s="62" t="s">
        <v>2</v>
      </c>
      <c r="F96" s="63">
        <f t="shared" si="6"/>
        <v>2</v>
      </c>
      <c r="G96" s="62"/>
      <c r="H96" s="63">
        <f>IF(G96=$H$7,$H$7,"")</f>
      </c>
      <c r="I96" s="63"/>
      <c r="J96" s="63"/>
      <c r="K96" s="63"/>
      <c r="L96" s="63"/>
      <c r="M96" s="65"/>
      <c r="N96" s="62"/>
      <c r="O96" s="62"/>
    </row>
    <row r="97" spans="1:15" s="64" customFormat="1" ht="19.5" customHeight="1">
      <c r="A97" s="58">
        <v>90</v>
      </c>
      <c r="B97" s="66" t="s">
        <v>225</v>
      </c>
      <c r="C97" s="67" t="s">
        <v>183</v>
      </c>
      <c r="D97" s="48" t="s">
        <v>345</v>
      </c>
      <c r="E97" s="62" t="s">
        <v>43</v>
      </c>
      <c r="F97" s="63">
        <f t="shared" si="6"/>
        <v>2</v>
      </c>
      <c r="G97" s="63"/>
      <c r="H97" s="63"/>
      <c r="I97" s="63"/>
      <c r="J97" s="63"/>
      <c r="K97" s="63"/>
      <c r="L97" s="63"/>
      <c r="N97" s="63"/>
      <c r="O97" s="63"/>
    </row>
    <row r="98" spans="1:15" s="65" customFormat="1" ht="19.5" customHeight="1">
      <c r="A98" s="58">
        <v>91</v>
      </c>
      <c r="B98" s="66" t="s">
        <v>184</v>
      </c>
      <c r="C98" s="67" t="s">
        <v>185</v>
      </c>
      <c r="D98" s="68" t="s">
        <v>348</v>
      </c>
      <c r="E98" s="62" t="s">
        <v>26</v>
      </c>
      <c r="F98" s="63">
        <f t="shared" si="6"/>
        <v>3</v>
      </c>
      <c r="G98" s="62"/>
      <c r="H98" s="63">
        <f>IF(G98=$H$7,$H$7,"")</f>
      </c>
      <c r="I98" s="63"/>
      <c r="J98" s="63"/>
      <c r="K98" s="63"/>
      <c r="L98" s="63"/>
      <c r="N98" s="62"/>
      <c r="O98" s="62"/>
    </row>
    <row r="99" spans="1:15" s="65" customFormat="1" ht="19.5" customHeight="1">
      <c r="A99" s="58">
        <v>92</v>
      </c>
      <c r="B99" s="69" t="s">
        <v>110</v>
      </c>
      <c r="C99" s="67" t="s">
        <v>185</v>
      </c>
      <c r="D99" s="68" t="s">
        <v>272</v>
      </c>
      <c r="E99" s="62" t="s">
        <v>96</v>
      </c>
      <c r="F99" s="63">
        <f>COUNTIF(_GVHD_K13_1,E99)</f>
        <v>3</v>
      </c>
      <c r="G99" s="62"/>
      <c r="H99" s="63">
        <f>IF(G99=$H$7,$H$7,"")</f>
      </c>
      <c r="I99" s="63"/>
      <c r="J99" s="63"/>
      <c r="K99" s="63"/>
      <c r="L99" s="63"/>
      <c r="N99" s="62"/>
      <c r="O99" s="62"/>
    </row>
    <row r="100" spans="1:15" s="65" customFormat="1" ht="19.5" customHeight="1">
      <c r="A100" s="58">
        <v>93</v>
      </c>
      <c r="B100" s="69" t="s">
        <v>186</v>
      </c>
      <c r="C100" s="67" t="s">
        <v>187</v>
      </c>
      <c r="D100" s="68" t="s">
        <v>306</v>
      </c>
      <c r="E100" s="62" t="s">
        <v>0</v>
      </c>
      <c r="F100" s="63">
        <f>COUNTIF(_GVHD_K13_1,E100)</f>
        <v>5</v>
      </c>
      <c r="G100" s="62"/>
      <c r="H100" s="63">
        <f>IF(G100=$H$7,$H$7,"")</f>
      </c>
      <c r="I100" s="63"/>
      <c r="J100" s="63"/>
      <c r="K100" s="63"/>
      <c r="L100" s="63"/>
      <c r="N100" s="62"/>
      <c r="O100" s="62"/>
    </row>
    <row r="101" spans="1:15" s="83" customFormat="1" ht="19.5" customHeight="1">
      <c r="A101" s="58">
        <v>94</v>
      </c>
      <c r="B101" s="80" t="s">
        <v>149</v>
      </c>
      <c r="C101" s="81" t="s">
        <v>303</v>
      </c>
      <c r="D101" s="82" t="s">
        <v>353</v>
      </c>
      <c r="E101" s="46" t="s">
        <v>79</v>
      </c>
      <c r="F101" s="47"/>
      <c r="G101" s="46"/>
      <c r="H101" s="47">
        <f>IF(G101=' dot 1'!$H$7,' dot 1'!$H$7,"")</f>
      </c>
      <c r="I101" s="47"/>
      <c r="J101" s="47"/>
      <c r="K101" s="47"/>
      <c r="L101" s="47"/>
      <c r="N101" s="46"/>
      <c r="O101" s="46"/>
    </row>
    <row r="102" spans="1:15" s="89" customFormat="1" ht="19.5" customHeight="1">
      <c r="A102" s="79">
        <v>95</v>
      </c>
      <c r="B102" s="84" t="s">
        <v>195</v>
      </c>
      <c r="C102" s="85" t="s">
        <v>194</v>
      </c>
      <c r="D102" s="86" t="s">
        <v>352</v>
      </c>
      <c r="E102" s="87" t="s">
        <v>8</v>
      </c>
      <c r="F102" s="88"/>
      <c r="G102" s="87"/>
      <c r="H102" s="88">
        <f>IF(G102=' dot 1'!$H$7,' dot 1'!$H$7,"")</f>
      </c>
      <c r="I102" s="88"/>
      <c r="J102" s="88"/>
      <c r="K102" s="88"/>
      <c r="L102" s="88"/>
      <c r="N102" s="87"/>
      <c r="O102" s="87"/>
    </row>
    <row r="105" spans="6:12" ht="15">
      <c r="F105" s="25"/>
      <c r="G105" s="25"/>
      <c r="H105" s="25"/>
      <c r="I105" s="28"/>
      <c r="J105" s="25"/>
      <c r="K105" s="25"/>
      <c r="L105" s="25"/>
    </row>
    <row r="106" ht="15">
      <c r="B106" s="3"/>
    </row>
  </sheetData>
  <sheetProtection/>
  <mergeCells count="7">
    <mergeCell ref="B7:C7"/>
    <mergeCell ref="D1:G1"/>
    <mergeCell ref="D2:G2"/>
    <mergeCell ref="A4:F4"/>
    <mergeCell ref="A5:F5"/>
    <mergeCell ref="A1:C1"/>
    <mergeCell ref="A2:C2"/>
  </mergeCells>
  <conditionalFormatting sqref="G7:G100">
    <cfRule type="containsBlanks" priority="2" dxfId="0" stopIfTrue="1">
      <formula>LEN(TRIM(G7))=0</formula>
    </cfRule>
  </conditionalFormatting>
  <conditionalFormatting sqref="G101:G102">
    <cfRule type="containsBlanks" priority="1" dxfId="0" stopIfTrue="1">
      <formula>LEN(TRIM(G101))=0</formula>
    </cfRule>
  </conditionalFormatting>
  <dataValidations count="1">
    <dataValidation type="list" allowBlank="1" showInputMessage="1" showErrorMessage="1" sqref="E8:E102">
      <formula1>INDIRECT("_Ho_va_ten_GV")</formula1>
    </dataValidation>
  </dataValidations>
  <printOptions horizontalCentered="1"/>
  <pageMargins left="0.3937007874015748" right="0.1968503937007874" top="0.3937007874015748" bottom="0.1968503937007874" header="0.1968503937007874" footer="0.196850393700787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1">
      <selection activeCell="D58" sqref="D58"/>
    </sheetView>
  </sheetViews>
  <sheetFormatPr defaultColWidth="9.140625" defaultRowHeight="12.75"/>
  <cols>
    <col min="1" max="1" width="4.28125" style="2" customWidth="1"/>
    <col min="2" max="2" width="14.7109375" style="5" customWidth="1"/>
    <col min="3" max="3" width="9.140625" style="5" customWidth="1"/>
    <col min="4" max="4" width="90.7109375" style="3" customWidth="1"/>
    <col min="5" max="5" width="25.7109375" style="1" customWidth="1"/>
    <col min="6" max="6" width="0.42578125" style="1" hidden="1" customWidth="1"/>
    <col min="7" max="7" width="33.421875" style="1" customWidth="1"/>
    <col min="8" max="8" width="7.421875" style="1" customWidth="1"/>
    <col min="9" max="9" width="6.7109375" style="1" customWidth="1"/>
    <col min="10" max="10" width="6.421875" style="1" customWidth="1"/>
    <col min="11" max="11" width="7.00390625" style="1" customWidth="1"/>
    <col min="12" max="12" width="5.421875" style="1" bestFit="1" customWidth="1"/>
    <col min="13" max="13" width="9.140625" style="2" customWidth="1"/>
    <col min="14" max="15" width="9.140625" style="1" customWidth="1"/>
    <col min="16" max="16384" width="9.140625" style="2" customWidth="1"/>
  </cols>
  <sheetData>
    <row r="1" spans="1:15" s="33" customFormat="1" ht="20.25" customHeight="1">
      <c r="A1" s="99" t="s">
        <v>375</v>
      </c>
      <c r="B1" s="99"/>
      <c r="C1" s="99"/>
      <c r="D1" s="100" t="s">
        <v>376</v>
      </c>
      <c r="E1" s="100"/>
      <c r="F1" s="101"/>
      <c r="G1" s="101"/>
      <c r="H1" s="32"/>
      <c r="I1" s="39"/>
      <c r="J1" s="39"/>
      <c r="K1" s="39"/>
      <c r="L1" s="39"/>
      <c r="M1" s="39"/>
      <c r="N1" s="39"/>
      <c r="O1" s="39"/>
    </row>
    <row r="2" spans="1:15" s="33" customFormat="1" ht="14.25" customHeight="1">
      <c r="A2" s="102" t="s">
        <v>377</v>
      </c>
      <c r="B2" s="102"/>
      <c r="C2" s="102"/>
      <c r="D2" s="103" t="s">
        <v>378</v>
      </c>
      <c r="E2" s="103"/>
      <c r="F2" s="104"/>
      <c r="G2" s="104"/>
      <c r="H2" s="34"/>
      <c r="I2" s="39"/>
      <c r="J2" s="39"/>
      <c r="K2" s="39"/>
      <c r="L2" s="39"/>
      <c r="M2" s="39"/>
      <c r="N2" s="39"/>
      <c r="O2" s="39"/>
    </row>
    <row r="3" spans="1:8" s="39" customFormat="1" ht="5.25" customHeight="1">
      <c r="A3" s="35"/>
      <c r="B3" s="36"/>
      <c r="C3" s="37"/>
      <c r="D3" s="38"/>
      <c r="E3" s="35"/>
      <c r="F3" s="35"/>
      <c r="H3" s="34"/>
    </row>
    <row r="4" spans="1:8" s="40" customFormat="1" ht="18.75" customHeight="1">
      <c r="A4" s="95" t="s">
        <v>369</v>
      </c>
      <c r="B4" s="95"/>
      <c r="C4" s="95"/>
      <c r="D4" s="95"/>
      <c r="E4" s="95"/>
      <c r="F4" s="95"/>
      <c r="H4" s="41"/>
    </row>
    <row r="5" spans="1:8" s="42" customFormat="1" ht="15" customHeight="1">
      <c r="A5" s="96" t="s">
        <v>379</v>
      </c>
      <c r="B5" s="96"/>
      <c r="C5" s="96"/>
      <c r="D5" s="96"/>
      <c r="E5" s="96"/>
      <c r="F5" s="96"/>
      <c r="H5" s="43"/>
    </row>
    <row r="6" spans="1:8" s="42" customFormat="1" ht="15.75">
      <c r="A6" s="44"/>
      <c r="B6" s="44"/>
      <c r="C6" s="44"/>
      <c r="D6" s="45" t="s">
        <v>380</v>
      </c>
      <c r="E6" s="45"/>
      <c r="H6" s="43"/>
    </row>
    <row r="7" spans="1:15" s="12" customFormat="1" ht="29.25" customHeight="1">
      <c r="A7" s="90" t="s">
        <v>47</v>
      </c>
      <c r="B7" s="91" t="s">
        <v>69</v>
      </c>
      <c r="C7" s="91"/>
      <c r="D7" s="90" t="s">
        <v>370</v>
      </c>
      <c r="E7" s="90" t="s">
        <v>70</v>
      </c>
      <c r="F7" s="90" t="s">
        <v>321</v>
      </c>
      <c r="G7" s="90"/>
      <c r="H7" s="90"/>
      <c r="I7" s="90"/>
      <c r="J7" s="90"/>
      <c r="K7" s="90"/>
      <c r="L7" s="90"/>
      <c r="N7" s="12" t="s">
        <v>298</v>
      </c>
      <c r="O7" s="12" t="s">
        <v>299</v>
      </c>
    </row>
    <row r="8" spans="1:15" s="4" customFormat="1" ht="18.75" customHeight="1">
      <c r="A8" s="105">
        <v>1</v>
      </c>
      <c r="B8" s="106" t="s">
        <v>381</v>
      </c>
      <c r="C8" s="107" t="s">
        <v>109</v>
      </c>
      <c r="D8" s="108" t="s">
        <v>382</v>
      </c>
      <c r="E8" s="109" t="s">
        <v>95</v>
      </c>
      <c r="F8" s="6" t="e">
        <f aca="true" t="shared" si="0" ref="F8:F20">COUNTIF(_GVHD_K13_1,E8)</f>
        <v>#REF!</v>
      </c>
      <c r="G8" s="6"/>
      <c r="H8" s="6"/>
      <c r="I8" s="6"/>
      <c r="J8" s="6"/>
      <c r="K8" s="6"/>
      <c r="L8" s="6"/>
      <c r="N8" s="27">
        <v>1</v>
      </c>
      <c r="O8" s="27" t="e">
        <f>COUNTIF(_Hoi_dong_K13_1,N8)</f>
        <v>#REF!</v>
      </c>
    </row>
    <row r="9" spans="1:15" ht="18.75" customHeight="1">
      <c r="A9" s="110">
        <v>2</v>
      </c>
      <c r="B9" s="111" t="s">
        <v>383</v>
      </c>
      <c r="C9" s="112" t="s">
        <v>384</v>
      </c>
      <c r="D9" s="113" t="s">
        <v>385</v>
      </c>
      <c r="E9" s="114" t="s">
        <v>19</v>
      </c>
      <c r="F9" s="6" t="e">
        <f t="shared" si="0"/>
        <v>#REF!</v>
      </c>
      <c r="G9" s="6"/>
      <c r="H9" s="6"/>
      <c r="I9" s="6"/>
      <c r="J9" s="6"/>
      <c r="K9" s="6"/>
      <c r="L9" s="6"/>
      <c r="N9" s="1">
        <v>2</v>
      </c>
      <c r="O9" s="27" t="e">
        <f>COUNTIF(_Hoi_dong_K13_1,N9)</f>
        <v>#REF!</v>
      </c>
    </row>
    <row r="10" spans="1:15" ht="18.75" customHeight="1">
      <c r="A10" s="110">
        <v>3</v>
      </c>
      <c r="B10" s="111" t="s">
        <v>386</v>
      </c>
      <c r="C10" s="112" t="s">
        <v>248</v>
      </c>
      <c r="D10" s="113" t="s">
        <v>387</v>
      </c>
      <c r="E10" s="115" t="s">
        <v>11</v>
      </c>
      <c r="F10" s="6" t="e">
        <f t="shared" si="0"/>
        <v>#REF!</v>
      </c>
      <c r="G10" s="116"/>
      <c r="H10" s="6"/>
      <c r="I10" s="6"/>
      <c r="J10" s="6"/>
      <c r="K10" s="6"/>
      <c r="L10" s="6"/>
      <c r="N10" s="27">
        <v>3</v>
      </c>
      <c r="O10" s="27" t="e">
        <f>COUNTIF(_Hoi_dong_K13_1,N10)</f>
        <v>#REF!</v>
      </c>
    </row>
    <row r="11" spans="1:15" ht="18.75" customHeight="1">
      <c r="A11" s="110">
        <v>4</v>
      </c>
      <c r="B11" s="117" t="s">
        <v>241</v>
      </c>
      <c r="C11" s="112" t="s">
        <v>248</v>
      </c>
      <c r="D11" s="118" t="s">
        <v>388</v>
      </c>
      <c r="E11" s="115" t="s">
        <v>97</v>
      </c>
      <c r="F11" s="6" t="e">
        <f t="shared" si="0"/>
        <v>#REF!</v>
      </c>
      <c r="G11" s="116"/>
      <c r="H11" s="6"/>
      <c r="I11" s="6"/>
      <c r="J11" s="6"/>
      <c r="K11" s="6"/>
      <c r="L11" s="6"/>
      <c r="N11" s="1">
        <v>4</v>
      </c>
      <c r="O11" s="27" t="e">
        <f>COUNTIF(_Hoi_dong_K13_1,N11)</f>
        <v>#REF!</v>
      </c>
    </row>
    <row r="12" spans="1:15" ht="17.25" customHeight="1">
      <c r="A12" s="110">
        <v>5</v>
      </c>
      <c r="B12" s="119" t="s">
        <v>389</v>
      </c>
      <c r="C12" s="120" t="s">
        <v>390</v>
      </c>
      <c r="D12" s="121" t="s">
        <v>391</v>
      </c>
      <c r="E12" s="115" t="s">
        <v>16</v>
      </c>
      <c r="F12" s="6" t="e">
        <f t="shared" si="0"/>
        <v>#REF!</v>
      </c>
      <c r="G12" s="116"/>
      <c r="H12" s="6"/>
      <c r="I12" s="6"/>
      <c r="J12" s="6"/>
      <c r="K12" s="6"/>
      <c r="L12" s="6"/>
      <c r="N12" s="1" t="s">
        <v>392</v>
      </c>
      <c r="O12" s="1" t="e">
        <f>SUM(O11:O11)</f>
        <v>#REF!</v>
      </c>
    </row>
    <row r="13" spans="1:12" ht="18.75" customHeight="1">
      <c r="A13" s="110">
        <v>6</v>
      </c>
      <c r="B13" s="122" t="s">
        <v>393</v>
      </c>
      <c r="C13" s="123" t="s">
        <v>57</v>
      </c>
      <c r="D13" s="124" t="s">
        <v>394</v>
      </c>
      <c r="E13" s="115" t="s">
        <v>2</v>
      </c>
      <c r="F13" s="6" t="e">
        <f t="shared" si="0"/>
        <v>#REF!</v>
      </c>
      <c r="G13" s="116"/>
      <c r="H13" s="6"/>
      <c r="I13" s="6"/>
      <c r="J13" s="6"/>
      <c r="K13" s="6"/>
      <c r="L13" s="6"/>
    </row>
    <row r="14" spans="1:12" ht="18.75" customHeight="1">
      <c r="A14" s="110">
        <v>7</v>
      </c>
      <c r="B14" s="117" t="s">
        <v>395</v>
      </c>
      <c r="C14" s="112" t="s">
        <v>57</v>
      </c>
      <c r="D14" s="113" t="s">
        <v>396</v>
      </c>
      <c r="E14" s="114" t="s">
        <v>32</v>
      </c>
      <c r="F14" s="6" t="e">
        <f t="shared" si="0"/>
        <v>#REF!</v>
      </c>
      <c r="G14" s="116"/>
      <c r="H14" s="6"/>
      <c r="I14" s="6"/>
      <c r="J14" s="6"/>
      <c r="K14" s="6"/>
      <c r="L14" s="6"/>
    </row>
    <row r="15" spans="1:12" ht="18.75" customHeight="1">
      <c r="A15" s="110">
        <v>8</v>
      </c>
      <c r="B15" s="111" t="s">
        <v>397</v>
      </c>
      <c r="C15" s="112" t="s">
        <v>57</v>
      </c>
      <c r="D15" s="113" t="s">
        <v>398</v>
      </c>
      <c r="E15" s="114" t="s">
        <v>38</v>
      </c>
      <c r="F15" s="6" t="e">
        <f t="shared" si="0"/>
        <v>#REF!</v>
      </c>
      <c r="G15" s="6"/>
      <c r="H15" s="6"/>
      <c r="I15" s="6"/>
      <c r="J15" s="6"/>
      <c r="K15" s="6"/>
      <c r="L15" s="6"/>
    </row>
    <row r="16" spans="1:12" ht="18.75" customHeight="1">
      <c r="A16" s="110">
        <v>9</v>
      </c>
      <c r="B16" s="125" t="s">
        <v>399</v>
      </c>
      <c r="C16" s="123" t="s">
        <v>400</v>
      </c>
      <c r="D16" s="126" t="s">
        <v>401</v>
      </c>
      <c r="E16" s="115" t="s">
        <v>35</v>
      </c>
      <c r="F16" s="6" t="e">
        <f t="shared" si="0"/>
        <v>#REF!</v>
      </c>
      <c r="G16" s="127"/>
      <c r="H16" s="6"/>
      <c r="I16" s="6"/>
      <c r="J16" s="6"/>
      <c r="K16" s="6"/>
      <c r="L16" s="6"/>
    </row>
    <row r="17" spans="1:12" ht="18.75" customHeight="1">
      <c r="A17" s="110">
        <v>10</v>
      </c>
      <c r="B17" s="111" t="s">
        <v>402</v>
      </c>
      <c r="C17" s="112" t="s">
        <v>135</v>
      </c>
      <c r="D17" s="113" t="s">
        <v>403</v>
      </c>
      <c r="E17" s="114" t="s">
        <v>81</v>
      </c>
      <c r="F17" s="6" t="e">
        <f t="shared" si="0"/>
        <v>#REF!</v>
      </c>
      <c r="G17" s="116"/>
      <c r="H17" s="6"/>
      <c r="I17" s="6"/>
      <c r="J17" s="6"/>
      <c r="K17" s="6"/>
      <c r="L17" s="6"/>
    </row>
    <row r="18" spans="1:12" ht="18.75" customHeight="1">
      <c r="A18" s="110">
        <v>11</v>
      </c>
      <c r="B18" s="122" t="s">
        <v>404</v>
      </c>
      <c r="C18" s="123" t="s">
        <v>59</v>
      </c>
      <c r="D18" s="128" t="s">
        <v>405</v>
      </c>
      <c r="E18" s="115" t="s">
        <v>29</v>
      </c>
      <c r="F18" s="6" t="e">
        <f t="shared" si="0"/>
        <v>#REF!</v>
      </c>
      <c r="G18" s="116"/>
      <c r="H18" s="6"/>
      <c r="I18" s="6"/>
      <c r="J18" s="6"/>
      <c r="K18" s="6"/>
      <c r="L18" s="6"/>
    </row>
    <row r="19" spans="1:12" ht="18.75" customHeight="1">
      <c r="A19" s="110">
        <v>12</v>
      </c>
      <c r="B19" s="111" t="s">
        <v>406</v>
      </c>
      <c r="C19" s="112" t="s">
        <v>407</v>
      </c>
      <c r="D19" s="113" t="s">
        <v>408</v>
      </c>
      <c r="E19" s="114" t="s">
        <v>39</v>
      </c>
      <c r="F19" s="6" t="e">
        <f t="shared" si="0"/>
        <v>#REF!</v>
      </c>
      <c r="G19" s="6"/>
      <c r="H19" s="6"/>
      <c r="I19" s="6"/>
      <c r="J19" s="6"/>
      <c r="K19" s="6"/>
      <c r="L19" s="6"/>
    </row>
    <row r="20" spans="1:12" ht="18.75" customHeight="1">
      <c r="A20" s="110">
        <v>13</v>
      </c>
      <c r="B20" s="111" t="s">
        <v>409</v>
      </c>
      <c r="C20" s="112" t="s">
        <v>410</v>
      </c>
      <c r="D20" s="113" t="s">
        <v>411</v>
      </c>
      <c r="E20" s="114" t="s">
        <v>9</v>
      </c>
      <c r="F20" s="6" t="e">
        <f t="shared" si="0"/>
        <v>#REF!</v>
      </c>
      <c r="G20" s="116"/>
      <c r="H20" s="6"/>
      <c r="I20" s="6"/>
      <c r="J20" s="6"/>
      <c r="K20" s="6"/>
      <c r="L20" s="6"/>
    </row>
    <row r="21" spans="1:12" ht="18.75" customHeight="1">
      <c r="A21" s="110">
        <v>14</v>
      </c>
      <c r="B21" s="129" t="s">
        <v>412</v>
      </c>
      <c r="C21" s="130" t="s">
        <v>413</v>
      </c>
      <c r="D21" s="131" t="s">
        <v>414</v>
      </c>
      <c r="E21" s="115" t="s">
        <v>90</v>
      </c>
      <c r="F21" s="6"/>
      <c r="G21" s="116"/>
      <c r="H21" s="6"/>
      <c r="I21" s="6"/>
      <c r="J21" s="6"/>
      <c r="K21" s="6"/>
      <c r="L21" s="6"/>
    </row>
    <row r="22" spans="1:12" ht="18.75" customHeight="1">
      <c r="A22" s="110">
        <v>15</v>
      </c>
      <c r="B22" s="117" t="s">
        <v>415</v>
      </c>
      <c r="C22" s="132" t="s">
        <v>85</v>
      </c>
      <c r="D22" s="113" t="s">
        <v>416</v>
      </c>
      <c r="E22" s="115" t="s">
        <v>81</v>
      </c>
      <c r="F22" s="6" t="e">
        <f aca="true" t="shared" si="1" ref="F22:F32">COUNTIF(_GVHD_K13_1,E22)</f>
        <v>#REF!</v>
      </c>
      <c r="G22" s="116"/>
      <c r="H22" s="6"/>
      <c r="I22" s="6"/>
      <c r="J22" s="6"/>
      <c r="K22" s="6"/>
      <c r="L22" s="6"/>
    </row>
    <row r="23" spans="1:12" ht="18.75" customHeight="1">
      <c r="A23" s="110">
        <v>16</v>
      </c>
      <c r="B23" s="111" t="s">
        <v>417</v>
      </c>
      <c r="C23" s="112" t="s">
        <v>114</v>
      </c>
      <c r="D23" s="113" t="s">
        <v>418</v>
      </c>
      <c r="E23" s="114" t="s">
        <v>419</v>
      </c>
      <c r="F23" s="6" t="e">
        <f t="shared" si="1"/>
        <v>#REF!</v>
      </c>
      <c r="G23" s="116"/>
      <c r="H23" s="6"/>
      <c r="I23" s="6"/>
      <c r="J23" s="6"/>
      <c r="K23" s="6"/>
      <c r="L23" s="6"/>
    </row>
    <row r="24" spans="1:12" ht="18.75" customHeight="1">
      <c r="A24" s="110">
        <v>17</v>
      </c>
      <c r="B24" s="125" t="s">
        <v>420</v>
      </c>
      <c r="C24" s="123" t="s">
        <v>55</v>
      </c>
      <c r="D24" s="118" t="s">
        <v>421</v>
      </c>
      <c r="E24" s="133" t="s">
        <v>3</v>
      </c>
      <c r="F24" s="6" t="e">
        <f t="shared" si="1"/>
        <v>#REF!</v>
      </c>
      <c r="G24" s="116"/>
      <c r="H24" s="6"/>
      <c r="I24" s="6"/>
      <c r="J24" s="6"/>
      <c r="K24" s="6"/>
      <c r="L24" s="6"/>
    </row>
    <row r="25" spans="1:12" ht="30">
      <c r="A25" s="110">
        <v>18</v>
      </c>
      <c r="B25" s="111" t="s">
        <v>422</v>
      </c>
      <c r="C25" s="112" t="s">
        <v>55</v>
      </c>
      <c r="D25" s="113" t="s">
        <v>423</v>
      </c>
      <c r="E25" s="114" t="s">
        <v>38</v>
      </c>
      <c r="F25" s="6" t="e">
        <f t="shared" si="1"/>
        <v>#REF!</v>
      </c>
      <c r="G25" s="116"/>
      <c r="H25" s="6"/>
      <c r="I25" s="6"/>
      <c r="J25" s="6"/>
      <c r="K25" s="6"/>
      <c r="L25" s="6"/>
    </row>
    <row r="26" spans="1:12" ht="18.75" customHeight="1">
      <c r="A26" s="110">
        <v>19</v>
      </c>
      <c r="B26" s="117" t="s">
        <v>424</v>
      </c>
      <c r="C26" s="112" t="s">
        <v>425</v>
      </c>
      <c r="D26" s="113" t="s">
        <v>426</v>
      </c>
      <c r="E26" s="115" t="s">
        <v>81</v>
      </c>
      <c r="F26" s="6" t="e">
        <f t="shared" si="1"/>
        <v>#REF!</v>
      </c>
      <c r="G26" s="116"/>
      <c r="H26" s="6"/>
      <c r="I26" s="6"/>
      <c r="J26" s="6"/>
      <c r="K26" s="6"/>
      <c r="L26" s="6"/>
    </row>
    <row r="27" spans="1:12" ht="17.25" customHeight="1">
      <c r="A27" s="110">
        <v>20</v>
      </c>
      <c r="B27" s="111" t="s">
        <v>427</v>
      </c>
      <c r="C27" s="112" t="s">
        <v>75</v>
      </c>
      <c r="D27" s="113" t="s">
        <v>428</v>
      </c>
      <c r="E27" s="114" t="s">
        <v>9</v>
      </c>
      <c r="F27" s="6" t="e">
        <f t="shared" si="1"/>
        <v>#REF!</v>
      </c>
      <c r="G27" s="116"/>
      <c r="H27" s="6"/>
      <c r="I27" s="6"/>
      <c r="J27" s="6"/>
      <c r="K27" s="6"/>
      <c r="L27" s="6"/>
    </row>
    <row r="28" spans="1:12" ht="18.75" customHeight="1">
      <c r="A28" s="110">
        <v>21</v>
      </c>
      <c r="B28" s="117" t="s">
        <v>429</v>
      </c>
      <c r="C28" s="112" t="s">
        <v>430</v>
      </c>
      <c r="D28" s="113" t="s">
        <v>431</v>
      </c>
      <c r="E28" s="114" t="s">
        <v>13</v>
      </c>
      <c r="F28" s="6" t="e">
        <f t="shared" si="1"/>
        <v>#REF!</v>
      </c>
      <c r="G28" s="116"/>
      <c r="H28" s="6"/>
      <c r="I28" s="6"/>
      <c r="J28" s="6"/>
      <c r="K28" s="6"/>
      <c r="L28" s="6"/>
    </row>
    <row r="29" spans="1:15" s="138" customFormat="1" ht="18.75" customHeight="1">
      <c r="A29" s="110">
        <v>22</v>
      </c>
      <c r="B29" s="80" t="s">
        <v>432</v>
      </c>
      <c r="C29" s="134" t="s">
        <v>433</v>
      </c>
      <c r="D29" s="135" t="s">
        <v>434</v>
      </c>
      <c r="E29" s="83" t="s">
        <v>16</v>
      </c>
      <c r="F29" s="136" t="e">
        <f t="shared" si="1"/>
        <v>#REF!</v>
      </c>
      <c r="G29" s="137"/>
      <c r="H29" s="136"/>
      <c r="I29" s="136"/>
      <c r="J29" s="136"/>
      <c r="K29" s="136"/>
      <c r="L29" s="136"/>
      <c r="N29" s="139"/>
      <c r="O29" s="139"/>
    </row>
    <row r="30" spans="1:15" s="138" customFormat="1" ht="18.75" customHeight="1">
      <c r="A30" s="110">
        <v>23</v>
      </c>
      <c r="B30" s="111" t="s">
        <v>435</v>
      </c>
      <c r="C30" s="112" t="s">
        <v>436</v>
      </c>
      <c r="D30" s="113" t="s">
        <v>437</v>
      </c>
      <c r="E30" s="114" t="s">
        <v>438</v>
      </c>
      <c r="F30" s="6" t="e">
        <f t="shared" si="1"/>
        <v>#REF!</v>
      </c>
      <c r="G30" s="116"/>
      <c r="H30" s="6"/>
      <c r="I30" s="6"/>
      <c r="J30" s="6"/>
      <c r="K30" s="6"/>
      <c r="L30" s="6"/>
      <c r="M30" s="2"/>
      <c r="N30" s="1"/>
      <c r="O30" s="1"/>
    </row>
    <row r="31" spans="1:12" ht="18.75" customHeight="1">
      <c r="A31" s="110">
        <v>24</v>
      </c>
      <c r="B31" s="122" t="s">
        <v>439</v>
      </c>
      <c r="C31" s="140" t="s">
        <v>116</v>
      </c>
      <c r="D31" s="113" t="s">
        <v>440</v>
      </c>
      <c r="E31" s="114" t="s">
        <v>30</v>
      </c>
      <c r="F31" s="6" t="e">
        <f t="shared" si="1"/>
        <v>#REF!</v>
      </c>
      <c r="G31" s="116"/>
      <c r="H31" s="6"/>
      <c r="I31" s="6"/>
      <c r="J31" s="6"/>
      <c r="K31" s="6"/>
      <c r="L31" s="6"/>
    </row>
    <row r="32" spans="1:12" ht="18.75" customHeight="1">
      <c r="A32" s="141">
        <v>25</v>
      </c>
      <c r="B32" s="142" t="s">
        <v>128</v>
      </c>
      <c r="C32" s="143" t="s">
        <v>441</v>
      </c>
      <c r="D32" s="144" t="s">
        <v>442</v>
      </c>
      <c r="E32" s="114" t="s">
        <v>39</v>
      </c>
      <c r="F32" s="6" t="e">
        <f t="shared" si="1"/>
        <v>#REF!</v>
      </c>
      <c r="G32" s="116"/>
      <c r="H32" s="6"/>
      <c r="I32" s="6"/>
      <c r="J32" s="6"/>
      <c r="K32" s="6"/>
      <c r="L32" s="6"/>
    </row>
    <row r="33" spans="1:12" ht="14.25" customHeight="1">
      <c r="A33" s="145"/>
      <c r="B33" s="146"/>
      <c r="C33" s="147"/>
      <c r="D33" s="148"/>
      <c r="E33" s="114" t="s">
        <v>443</v>
      </c>
      <c r="F33" s="6"/>
      <c r="G33" s="116"/>
      <c r="H33" s="6"/>
      <c r="I33" s="6"/>
      <c r="J33" s="6"/>
      <c r="K33" s="6"/>
      <c r="L33" s="6"/>
    </row>
    <row r="34" spans="1:12" ht="18.75" customHeight="1">
      <c r="A34" s="110">
        <v>26</v>
      </c>
      <c r="B34" s="111" t="s">
        <v>444</v>
      </c>
      <c r="C34" s="112" t="s">
        <v>445</v>
      </c>
      <c r="D34" s="113" t="s">
        <v>446</v>
      </c>
      <c r="E34" s="114" t="s">
        <v>438</v>
      </c>
      <c r="F34" s="6" t="e">
        <f>COUNTIF(_GVHD_K13_1,E34)</f>
        <v>#REF!</v>
      </c>
      <c r="G34" s="116"/>
      <c r="H34" s="6"/>
      <c r="I34" s="6"/>
      <c r="J34" s="6"/>
      <c r="K34" s="6"/>
      <c r="L34" s="6"/>
    </row>
    <row r="35" spans="1:12" ht="18.75" customHeight="1">
      <c r="A35" s="110">
        <v>27</v>
      </c>
      <c r="B35" s="111" t="s">
        <v>447</v>
      </c>
      <c r="C35" s="112" t="s">
        <v>448</v>
      </c>
      <c r="D35" s="113" t="s">
        <v>449</v>
      </c>
      <c r="E35" s="114" t="s">
        <v>97</v>
      </c>
      <c r="F35" s="6" t="e">
        <f>COUNTIF(_GVHD_K13_1,E35)</f>
        <v>#REF!</v>
      </c>
      <c r="G35" s="116"/>
      <c r="H35" s="6"/>
      <c r="I35" s="6"/>
      <c r="J35" s="6"/>
      <c r="K35" s="6"/>
      <c r="L35" s="6"/>
    </row>
    <row r="36" spans="1:12" ht="18.75" customHeight="1">
      <c r="A36" s="110">
        <v>28</v>
      </c>
      <c r="B36" s="125" t="s">
        <v>450</v>
      </c>
      <c r="C36" s="123" t="s">
        <v>451</v>
      </c>
      <c r="D36" s="118" t="s">
        <v>452</v>
      </c>
      <c r="E36" s="115" t="s">
        <v>90</v>
      </c>
      <c r="F36" s="6"/>
      <c r="G36" s="116"/>
      <c r="H36" s="6"/>
      <c r="I36" s="6"/>
      <c r="J36" s="6"/>
      <c r="K36" s="6"/>
      <c r="L36" s="6"/>
    </row>
    <row r="37" spans="1:12" ht="18.75" customHeight="1">
      <c r="A37" s="141">
        <v>29</v>
      </c>
      <c r="B37" s="149" t="s">
        <v>453</v>
      </c>
      <c r="C37" s="150" t="s">
        <v>454</v>
      </c>
      <c r="D37" s="144" t="s">
        <v>455</v>
      </c>
      <c r="E37" s="114" t="s">
        <v>30</v>
      </c>
      <c r="F37" s="6" t="e">
        <f>COUNTIF(_GVHD_K13_1,E37)</f>
        <v>#REF!</v>
      </c>
      <c r="G37" s="116"/>
      <c r="H37" s="6"/>
      <c r="I37" s="6"/>
      <c r="J37" s="6"/>
      <c r="K37" s="6"/>
      <c r="L37" s="6"/>
    </row>
    <row r="38" spans="1:12" ht="18.75" customHeight="1">
      <c r="A38" s="145"/>
      <c r="B38" s="151"/>
      <c r="C38" s="152"/>
      <c r="D38" s="148"/>
      <c r="E38" s="114" t="s">
        <v>456</v>
      </c>
      <c r="F38" s="6"/>
      <c r="G38" s="116"/>
      <c r="H38" s="6"/>
      <c r="I38" s="6"/>
      <c r="J38" s="6"/>
      <c r="K38" s="6"/>
      <c r="L38" s="6"/>
    </row>
    <row r="39" spans="1:12" ht="18.75" customHeight="1">
      <c r="A39" s="110">
        <v>30</v>
      </c>
      <c r="B39" s="111" t="s">
        <v>117</v>
      </c>
      <c r="C39" s="112" t="s">
        <v>457</v>
      </c>
      <c r="D39" s="113" t="s">
        <v>458</v>
      </c>
      <c r="E39" s="114" t="s">
        <v>37</v>
      </c>
      <c r="F39" s="6" t="e">
        <f aca="true" t="shared" si="2" ref="F39:F48">COUNTIF(_GVHD_K13_1,E39)</f>
        <v>#REF!</v>
      </c>
      <c r="G39" s="116"/>
      <c r="H39" s="6"/>
      <c r="I39" s="6"/>
      <c r="J39" s="6"/>
      <c r="K39" s="6"/>
      <c r="L39" s="6"/>
    </row>
    <row r="40" spans="1:12" ht="18" customHeight="1">
      <c r="A40" s="153">
        <v>31</v>
      </c>
      <c r="B40" s="122" t="s">
        <v>459</v>
      </c>
      <c r="C40" s="123" t="s">
        <v>460</v>
      </c>
      <c r="D40" s="128" t="s">
        <v>461</v>
      </c>
      <c r="E40" s="115" t="s">
        <v>44</v>
      </c>
      <c r="F40" s="6" t="e">
        <f t="shared" si="2"/>
        <v>#REF!</v>
      </c>
      <c r="G40" s="116"/>
      <c r="H40" s="6"/>
      <c r="I40" s="6"/>
      <c r="J40" s="6"/>
      <c r="K40" s="6"/>
      <c r="L40" s="6"/>
    </row>
    <row r="41" spans="1:12" ht="18.75" customHeight="1">
      <c r="A41" s="110">
        <v>32</v>
      </c>
      <c r="B41" s="111" t="s">
        <v>86</v>
      </c>
      <c r="C41" s="112" t="s">
        <v>80</v>
      </c>
      <c r="D41" s="113" t="s">
        <v>462</v>
      </c>
      <c r="E41" s="114" t="s">
        <v>30</v>
      </c>
      <c r="F41" s="6" t="e">
        <f t="shared" si="2"/>
        <v>#REF!</v>
      </c>
      <c r="G41" s="116"/>
      <c r="H41" s="6"/>
      <c r="I41" s="6"/>
      <c r="J41" s="6"/>
      <c r="K41" s="6"/>
      <c r="L41" s="6"/>
    </row>
    <row r="42" spans="1:12" ht="18.75" customHeight="1">
      <c r="A42" s="153">
        <v>33</v>
      </c>
      <c r="B42" s="122" t="s">
        <v>150</v>
      </c>
      <c r="C42" s="123" t="s">
        <v>80</v>
      </c>
      <c r="D42" s="154" t="s">
        <v>463</v>
      </c>
      <c r="E42" s="115" t="s">
        <v>16</v>
      </c>
      <c r="F42" s="6" t="e">
        <f t="shared" si="2"/>
        <v>#REF!</v>
      </c>
      <c r="G42" s="116"/>
      <c r="H42" s="6"/>
      <c r="I42" s="6"/>
      <c r="J42" s="6"/>
      <c r="K42" s="6"/>
      <c r="L42" s="6"/>
    </row>
    <row r="43" spans="1:12" ht="18.75" customHeight="1">
      <c r="A43" s="110">
        <v>34</v>
      </c>
      <c r="B43" s="125" t="s">
        <v>464</v>
      </c>
      <c r="C43" s="123" t="s">
        <v>82</v>
      </c>
      <c r="D43" s="113" t="s">
        <v>465</v>
      </c>
      <c r="E43" s="114" t="s">
        <v>247</v>
      </c>
      <c r="F43" s="6" t="e">
        <f t="shared" si="2"/>
        <v>#REF!</v>
      </c>
      <c r="G43" s="116"/>
      <c r="H43" s="6"/>
      <c r="I43" s="6"/>
      <c r="J43" s="6"/>
      <c r="K43" s="6"/>
      <c r="L43" s="6"/>
    </row>
    <row r="44" spans="1:12" ht="18.75" customHeight="1">
      <c r="A44" s="153">
        <v>35</v>
      </c>
      <c r="B44" s="111" t="s">
        <v>466</v>
      </c>
      <c r="C44" s="112" t="s">
        <v>82</v>
      </c>
      <c r="D44" s="113" t="s">
        <v>467</v>
      </c>
      <c r="E44" s="114" t="s">
        <v>14</v>
      </c>
      <c r="F44" s="6" t="e">
        <f t="shared" si="2"/>
        <v>#REF!</v>
      </c>
      <c r="G44" s="116"/>
      <c r="H44" s="6"/>
      <c r="I44" s="6"/>
      <c r="J44" s="6"/>
      <c r="K44" s="6"/>
      <c r="L44" s="6"/>
    </row>
    <row r="45" spans="1:15" s="4" customFormat="1" ht="18.75" customHeight="1">
      <c r="A45" s="110">
        <v>36</v>
      </c>
      <c r="B45" s="111" t="s">
        <v>468</v>
      </c>
      <c r="C45" s="112" t="s">
        <v>179</v>
      </c>
      <c r="D45" s="113" t="s">
        <v>469</v>
      </c>
      <c r="E45" s="114" t="s">
        <v>247</v>
      </c>
      <c r="F45" s="6" t="e">
        <f t="shared" si="2"/>
        <v>#REF!</v>
      </c>
      <c r="G45" s="116"/>
      <c r="H45" s="6"/>
      <c r="I45" s="6"/>
      <c r="J45" s="6"/>
      <c r="K45" s="6"/>
      <c r="L45" s="6"/>
      <c r="M45" s="2"/>
      <c r="N45" s="1"/>
      <c r="O45" s="1"/>
    </row>
    <row r="46" spans="1:12" ht="18.75" customHeight="1">
      <c r="A46" s="153">
        <v>37</v>
      </c>
      <c r="B46" s="117" t="s">
        <v>470</v>
      </c>
      <c r="C46" s="112" t="s">
        <v>471</v>
      </c>
      <c r="D46" s="113" t="s">
        <v>472</v>
      </c>
      <c r="E46" s="114" t="s">
        <v>13</v>
      </c>
      <c r="F46" s="6" t="e">
        <f t="shared" si="2"/>
        <v>#REF!</v>
      </c>
      <c r="G46" s="116"/>
      <c r="H46" s="6"/>
      <c r="I46" s="6"/>
      <c r="J46" s="6"/>
      <c r="K46" s="6"/>
      <c r="L46" s="6"/>
    </row>
    <row r="47" spans="1:12" ht="18.75" customHeight="1">
      <c r="A47" s="110">
        <v>38</v>
      </c>
      <c r="B47" s="111" t="s">
        <v>473</v>
      </c>
      <c r="C47" s="112" t="s">
        <v>474</v>
      </c>
      <c r="D47" s="113" t="s">
        <v>475</v>
      </c>
      <c r="E47" s="114" t="s">
        <v>37</v>
      </c>
      <c r="F47" s="6" t="e">
        <f t="shared" si="2"/>
        <v>#REF!</v>
      </c>
      <c r="G47" s="116"/>
      <c r="H47" s="6"/>
      <c r="I47" s="6"/>
      <c r="J47" s="6"/>
      <c r="K47" s="6"/>
      <c r="L47" s="6"/>
    </row>
    <row r="48" spans="1:15" ht="18.75" customHeight="1">
      <c r="A48" s="153">
        <v>39</v>
      </c>
      <c r="B48" s="155" t="s">
        <v>476</v>
      </c>
      <c r="C48" s="156" t="s">
        <v>187</v>
      </c>
      <c r="D48" s="157" t="s">
        <v>477</v>
      </c>
      <c r="E48" s="158" t="s">
        <v>13</v>
      </c>
      <c r="F48" s="6" t="e">
        <f t="shared" si="2"/>
        <v>#REF!</v>
      </c>
      <c r="G48" s="116"/>
      <c r="H48" s="6"/>
      <c r="I48" s="6"/>
      <c r="J48" s="6"/>
      <c r="K48" s="6"/>
      <c r="L48" s="6"/>
      <c r="M48" s="159"/>
      <c r="N48" s="160"/>
      <c r="O48" s="160"/>
    </row>
    <row r="49" spans="1:15" s="165" customFormat="1" ht="19.5" customHeight="1">
      <c r="A49" s="110">
        <v>40</v>
      </c>
      <c r="B49" s="161" t="s">
        <v>478</v>
      </c>
      <c r="C49" s="162" t="s">
        <v>479</v>
      </c>
      <c r="D49" s="163" t="s">
        <v>480</v>
      </c>
      <c r="E49" s="164" t="s">
        <v>19</v>
      </c>
      <c r="F49" s="47"/>
      <c r="G49" s="46"/>
      <c r="H49" s="47">
        <f>IF(G49='[1]DS giao de tai'!$H$7,'[1]DS giao de tai'!$H$7,"")</f>
      </c>
      <c r="I49" s="47"/>
      <c r="J49" s="47"/>
      <c r="K49" s="47"/>
      <c r="L49" s="47"/>
      <c r="N49" s="47"/>
      <c r="O49" s="47"/>
    </row>
    <row r="50" spans="1:15" s="83" customFormat="1" ht="19.5" customHeight="1">
      <c r="A50" s="153">
        <v>41</v>
      </c>
      <c r="B50" s="161" t="s">
        <v>481</v>
      </c>
      <c r="C50" s="162" t="s">
        <v>482</v>
      </c>
      <c r="D50" s="166" t="s">
        <v>483</v>
      </c>
      <c r="E50" s="164" t="s">
        <v>19</v>
      </c>
      <c r="F50" s="47"/>
      <c r="G50" s="46"/>
      <c r="H50" s="47">
        <f>IF(G50='[1]DS giao de tai'!$H$7,'[1]DS giao de tai'!$H$7,"")</f>
      </c>
      <c r="I50" s="47"/>
      <c r="J50" s="47"/>
      <c r="K50" s="47"/>
      <c r="L50" s="47"/>
      <c r="N50" s="46"/>
      <c r="O50" s="46"/>
    </row>
    <row r="51" spans="1:15" s="89" customFormat="1" ht="19.5" customHeight="1">
      <c r="A51" s="110">
        <v>42</v>
      </c>
      <c r="B51" s="80" t="s">
        <v>484</v>
      </c>
      <c r="C51" s="81" t="s">
        <v>141</v>
      </c>
      <c r="D51" s="163" t="s">
        <v>485</v>
      </c>
      <c r="E51" s="164" t="s">
        <v>18</v>
      </c>
      <c r="F51" s="88"/>
      <c r="G51" s="87"/>
      <c r="H51" s="88">
        <f>IF(G51='[1]DS giao de tai'!$H$7,'[1]DS giao de tai'!$H$7,"")</f>
      </c>
      <c r="I51" s="88"/>
      <c r="J51" s="88"/>
      <c r="K51" s="88"/>
      <c r="L51" s="88"/>
      <c r="N51" s="87"/>
      <c r="O51" s="87"/>
    </row>
    <row r="52" spans="1:15" s="83" customFormat="1" ht="30">
      <c r="A52" s="153">
        <v>43</v>
      </c>
      <c r="B52" s="167" t="s">
        <v>486</v>
      </c>
      <c r="C52" s="168" t="s">
        <v>487</v>
      </c>
      <c r="D52" s="169" t="s">
        <v>488</v>
      </c>
      <c r="E52" s="170" t="s">
        <v>13</v>
      </c>
      <c r="F52" s="47"/>
      <c r="G52" s="46"/>
      <c r="H52" s="47">
        <f>IF(G52='[1]DS giao de tai'!$H$7,'[1]DS giao de tai'!$H$7,"")</f>
      </c>
      <c r="I52" s="47"/>
      <c r="J52" s="47"/>
      <c r="K52" s="47"/>
      <c r="L52" s="47"/>
      <c r="N52" s="46"/>
      <c r="O52" s="46"/>
    </row>
    <row r="53" spans="1:15" s="83" customFormat="1" ht="19.5" customHeight="1">
      <c r="A53" s="110">
        <v>44</v>
      </c>
      <c r="B53" s="80" t="s">
        <v>489</v>
      </c>
      <c r="C53" s="134" t="s">
        <v>413</v>
      </c>
      <c r="D53" s="82" t="s">
        <v>490</v>
      </c>
      <c r="E53" s="164" t="s">
        <v>7</v>
      </c>
      <c r="F53" s="47"/>
      <c r="G53" s="46"/>
      <c r="H53" s="47">
        <f>IF(G53='[1]DS giao de tai'!$H$7,'[1]DS giao de tai'!$H$7,"")</f>
      </c>
      <c r="I53" s="47"/>
      <c r="J53" s="47"/>
      <c r="K53" s="47"/>
      <c r="L53" s="47"/>
      <c r="N53" s="46"/>
      <c r="O53" s="46"/>
    </row>
    <row r="54" spans="1:15" s="89" customFormat="1" ht="19.5" customHeight="1">
      <c r="A54" s="171">
        <v>45</v>
      </c>
      <c r="B54" s="172" t="s">
        <v>215</v>
      </c>
      <c r="C54" s="85" t="s">
        <v>204</v>
      </c>
      <c r="D54" s="173" t="s">
        <v>491</v>
      </c>
      <c r="E54" s="174" t="s">
        <v>7</v>
      </c>
      <c r="F54" s="88"/>
      <c r="G54" s="87"/>
      <c r="H54" s="88">
        <f>IF(G54='[1]DS giao de tai'!$H$7,'[1]DS giao de tai'!$H$7,"")</f>
      </c>
      <c r="I54" s="88"/>
      <c r="J54" s="88"/>
      <c r="K54" s="88"/>
      <c r="L54" s="88"/>
      <c r="N54" s="87"/>
      <c r="O54" s="87"/>
    </row>
    <row r="55" spans="1:15" s="138" customFormat="1" ht="19.5" customHeight="1">
      <c r="A55" s="175"/>
      <c r="B55" s="176"/>
      <c r="C55" s="177"/>
      <c r="D55" s="178"/>
      <c r="E55" s="139"/>
      <c r="F55" s="179"/>
      <c r="G55" s="139"/>
      <c r="H55" s="179"/>
      <c r="I55" s="179"/>
      <c r="J55" s="179"/>
      <c r="K55" s="179"/>
      <c r="L55" s="179"/>
      <c r="N55" s="139"/>
      <c r="O55" s="139"/>
    </row>
    <row r="56" spans="1:15" s="138" customFormat="1" ht="19.5" customHeight="1">
      <c r="A56" s="175"/>
      <c r="B56" s="176"/>
      <c r="C56" s="177"/>
      <c r="D56" s="178"/>
      <c r="E56" s="139"/>
      <c r="F56" s="179"/>
      <c r="G56" s="139"/>
      <c r="H56" s="179"/>
      <c r="I56" s="179"/>
      <c r="J56" s="179"/>
      <c r="K56" s="179"/>
      <c r="L56" s="179"/>
      <c r="N56" s="139"/>
      <c r="O56" s="139"/>
    </row>
    <row r="57" spans="1:15" s="138" customFormat="1" ht="19.5" customHeight="1">
      <c r="A57" s="175"/>
      <c r="B57" s="176"/>
      <c r="C57" s="177"/>
      <c r="D57" s="178"/>
      <c r="E57" s="139"/>
      <c r="F57" s="179"/>
      <c r="G57" s="139"/>
      <c r="H57" s="179"/>
      <c r="I57" s="179"/>
      <c r="J57" s="179"/>
      <c r="K57" s="179"/>
      <c r="L57" s="179"/>
      <c r="N57" s="139"/>
      <c r="O57" s="139"/>
    </row>
  </sheetData>
  <sheetProtection/>
  <mergeCells count="15">
    <mergeCell ref="B7:C7"/>
    <mergeCell ref="A32:A33"/>
    <mergeCell ref="B32:B33"/>
    <mergeCell ref="C32:C33"/>
    <mergeCell ref="D32:D33"/>
    <mergeCell ref="A37:A38"/>
    <mergeCell ref="B37:B38"/>
    <mergeCell ref="C37:C38"/>
    <mergeCell ref="D37:D38"/>
    <mergeCell ref="A1:C1"/>
    <mergeCell ref="D1:E1"/>
    <mergeCell ref="A2:C2"/>
    <mergeCell ref="D2:E2"/>
    <mergeCell ref="A4:F4"/>
    <mergeCell ref="A5:F5"/>
  </mergeCells>
  <conditionalFormatting sqref="G7:G57">
    <cfRule type="containsBlanks" priority="1" dxfId="0" stopIfTrue="1">
      <formula>LEN(TRIM(G7))=0</formula>
    </cfRule>
  </conditionalFormatting>
  <dataValidations count="1">
    <dataValidation type="list" allowBlank="1" showInputMessage="1" showErrorMessage="1" sqref="E8:E57">
      <formula1>INDIRECT("_Ho_va_ten_GV")</formula1>
    </dataValidation>
  </dataValidations>
  <printOptions/>
  <pageMargins left="0.11811023622047245" right="0" top="0.35433070866141736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MayTinhDucDung</cp:lastModifiedBy>
  <cp:lastPrinted>2016-01-12T01:00:13Z</cp:lastPrinted>
  <dcterms:created xsi:type="dcterms:W3CDTF">1996-10-14T23:33:28Z</dcterms:created>
  <dcterms:modified xsi:type="dcterms:W3CDTF">2016-01-12T01:00:36Z</dcterms:modified>
  <cp:category/>
  <cp:version/>
  <cp:contentType/>
  <cp:contentStatus/>
</cp:coreProperties>
</file>